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520" windowHeight="11388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ref1" localSheetId="0">Лист1!$F$8</definedName>
    <definedName name="_xlnm.Print_Titles" localSheetId="0">Лист1!$7:$10</definedName>
    <definedName name="_xlnm.Print_Area" localSheetId="0">Лист1!$A$1:$R$51</definedName>
  </definedNames>
  <calcPr calcId="144525"/>
</workbook>
</file>

<file path=xl/calcChain.xml><?xml version="1.0" encoding="utf-8"?>
<calcChain xmlns="http://schemas.openxmlformats.org/spreadsheetml/2006/main">
  <c r="R40" i="1" l="1"/>
  <c r="Q40" i="1"/>
  <c r="P40" i="1"/>
  <c r="O40" i="1"/>
  <c r="N40" i="1"/>
  <c r="M40" i="1"/>
  <c r="M43" i="1" l="1"/>
  <c r="M44" i="1" s="1"/>
  <c r="R33" i="1" l="1"/>
  <c r="P33" i="1"/>
  <c r="N33" i="1"/>
  <c r="R13" i="1" l="1"/>
  <c r="Q13" i="1"/>
  <c r="P13" i="1"/>
  <c r="O13" i="1"/>
  <c r="N13" i="1"/>
  <c r="M13" i="1"/>
  <c r="L13" i="1" l="1"/>
  <c r="K13" i="1"/>
  <c r="J13" i="1"/>
  <c r="I13" i="1"/>
  <c r="H13" i="1"/>
  <c r="G13" i="1"/>
  <c r="F13" i="1"/>
  <c r="E13" i="1"/>
  <c r="N43" i="1" l="1"/>
  <c r="P43" i="1" s="1"/>
  <c r="R43" i="1" s="1"/>
  <c r="O43" i="1"/>
  <c r="Q43" i="1" s="1"/>
  <c r="N44" i="1" l="1"/>
  <c r="Q44" i="1" l="1"/>
  <c r="R44" i="1"/>
  <c r="P44" i="1" l="1"/>
  <c r="O44" i="1"/>
</calcChain>
</file>

<file path=xl/sharedStrings.xml><?xml version="1.0" encoding="utf-8"?>
<sst xmlns="http://schemas.openxmlformats.org/spreadsheetml/2006/main" count="134" uniqueCount="101">
  <si>
    <t>Наименование показателя</t>
  </si>
  <si>
    <t>Единицы измерения</t>
  </si>
  <si>
    <t>Отчет</t>
  </si>
  <si>
    <t>Оценка</t>
  </si>
  <si>
    <t>Прогноз</t>
  </si>
  <si>
    <t>вариант</t>
  </si>
  <si>
    <t>Демографические показатели</t>
  </si>
  <si>
    <t>Численность населения (среднегодовая)</t>
  </si>
  <si>
    <t>тыс. человек</t>
  </si>
  <si>
    <t>% к предыдущему году</t>
  </si>
  <si>
    <t>Промышленное производство</t>
  </si>
  <si>
    <t>млн. рублей</t>
  </si>
  <si>
    <t>Индекс промышленного производства</t>
  </si>
  <si>
    <t>% к предыдущему году в сопоставимых ценах</t>
  </si>
  <si>
    <t>Сельское хозяйство</t>
  </si>
  <si>
    <t>Продукция сельского хозяйства</t>
  </si>
  <si>
    <t>Индекс производства продукции сельского хозяйства</t>
  </si>
  <si>
    <t>Производство важнейших видов продукции в натуральном выражении</t>
  </si>
  <si>
    <t>Нефть добытая, включая газовый конденсат</t>
  </si>
  <si>
    <t>тыс. тонн</t>
  </si>
  <si>
    <t>Газ природный и попутный</t>
  </si>
  <si>
    <t xml:space="preserve"> млрд. куб. м</t>
  </si>
  <si>
    <t>Производство электроэнергии</t>
  </si>
  <si>
    <t>млрд. кВт. час</t>
  </si>
  <si>
    <t>Строительство</t>
  </si>
  <si>
    <t>Ввод в действие жилых домов</t>
  </si>
  <si>
    <t>тыс. кв. м общей площади</t>
  </si>
  <si>
    <t>Торговля и услуги населению</t>
  </si>
  <si>
    <t>Индекс потребительских цен (в среднем за год)</t>
  </si>
  <si>
    <t>Индекс потребительских цен (на конец года)</t>
  </si>
  <si>
    <t>% к декабрю предыдущего года</t>
  </si>
  <si>
    <t>Оборот розничной торговли</t>
  </si>
  <si>
    <t>Объем платных услуг населению</t>
  </si>
  <si>
    <t>Инвестиции</t>
  </si>
  <si>
    <t>Объем инвестиций в основной капитал за счет всех источников финансирования</t>
  </si>
  <si>
    <t>Индекс физического объема инвестиций в основной капитал</t>
  </si>
  <si>
    <t>Уровень жизни населения</t>
  </si>
  <si>
    <t>Среднедушевые денежные доходы (в месяц)</t>
  </si>
  <si>
    <t>рублей в месяц</t>
  </si>
  <si>
    <t>Реальные денежные доходы населения</t>
  </si>
  <si>
    <t>Труд и занятость</t>
  </si>
  <si>
    <t>Численность занятых в малом бизнесе</t>
  </si>
  <si>
    <t>Уровень зарегистрированной безработицы на конец года</t>
  </si>
  <si>
    <t>%</t>
  </si>
  <si>
    <t>Среднесписочная численность работников на крупных и средних предприятиях</t>
  </si>
  <si>
    <t>2018  год</t>
  </si>
  <si>
    <t>2019 год</t>
  </si>
  <si>
    <t>2020 год</t>
  </si>
  <si>
    <t>2021 год</t>
  </si>
  <si>
    <t>2022 год</t>
  </si>
  <si>
    <t>2023 год</t>
  </si>
  <si>
    <t>2015 год</t>
  </si>
  <si>
    <t>2016 год</t>
  </si>
  <si>
    <t>2017 год</t>
  </si>
  <si>
    <t>2.1.</t>
  </si>
  <si>
    <t>2.2.</t>
  </si>
  <si>
    <t>2.3.</t>
  </si>
  <si>
    <t>Индекс производства - РАЗДЕЛ B: Добыча полезных ископаемых</t>
  </si>
  <si>
    <t>2.4.</t>
  </si>
  <si>
    <t>2.5.</t>
  </si>
  <si>
    <t>2.6.</t>
  </si>
  <si>
    <t>2.7.</t>
  </si>
  <si>
    <t>2.8.</t>
  </si>
  <si>
    <t>Объем отгруженных товаров собственного производства, выполненных работ и услуг собственными силами - РАЗДЕЛ E: Водоснабжение; водоотведение, организация сбора и утилизации отходов, деятельность по ликвидации загрязнений</t>
  </si>
  <si>
    <t>2.9.</t>
  </si>
  <si>
    <t>Индекс производства - РАЗДЕЛ E: Водоснабжение; водоотведение, организация сбора и утилизации отходов, деятельность по ликвидации загрязнений</t>
  </si>
  <si>
    <t>Объем отгруженных товаров собственного производства, выполненных работ и услуг собственными силами (B + C + D + E)</t>
  </si>
  <si>
    <t>Объем отгруженных товаров собственного производства, выполненных работ и услуг собственными силами - РАЗДЕЛ B: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</si>
  <si>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С: Обрабатывающие производства</t>
  </si>
  <si>
    <t>Индекс производства - РАЗДЕЛ C: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</si>
  <si>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</si>
  <si>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 xml:space="preserve">Индекс производства - РАЗДЕЛ D: Обеспечение электрической энергией, газом и паром; кондиционирование воздуха </t>
  </si>
  <si>
    <t>дефлятор инвестиции</t>
  </si>
  <si>
    <t>индекс среднедушевые</t>
  </si>
  <si>
    <t>1(базовый)</t>
  </si>
  <si>
    <t>2(целевой)</t>
  </si>
  <si>
    <t>ПРИЛОЖЕНИЕ</t>
  </si>
  <si>
    <t>к постановлению администрации Белоярского района</t>
  </si>
  <si>
    <t>2.</t>
  </si>
  <si>
    <t>3.</t>
  </si>
  <si>
    <t>3.1.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</si>
  <si>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</si>
  <si>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</si>
  <si>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</si>
  <si>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</si>
  <si>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</si>
  <si>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</si>
  <si>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</si>
  <si>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</si>
  <si>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</si>
  <si>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12.1.</t>
  </si>
  <si>
    <t>13.</t>
  </si>
  <si>
    <t>13.1.</t>
  </si>
  <si>
    <t>14.</t>
  </si>
  <si>
    <t>15.</t>
  </si>
  <si>
    <t>16.</t>
  </si>
  <si>
    <t>1.</t>
  </si>
  <si>
    <t>1.1.</t>
  </si>
  <si>
    <t xml:space="preserve">Долгосрочнай прогноз
социально-экономического развития Белоярского района на период до 2023 года
</t>
  </si>
  <si>
    <t>_______________</t>
  </si>
  <si>
    <t>от 30 октября 2017 года   №1007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</si>
</sst>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_р_."/>
    <numFmt numFmtId="166" formatCode="#,##0_р_."/>
    <numFmt numFmtId="167" formatCode="#,##0.0"/>
    <numFmt numFmtId="168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7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5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/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3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7" fontId="5" fillId="0" borderId="16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3" fontId="5" fillId="0" borderId="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 applyProtection="1">
      <alignment horizontal="center" vertical="center" wrapText="1"/>
    </xf>
    <xf numFmtId="165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Fill="1" applyBorder="1" applyAlignment="1" applyProtection="1">
      <alignment horizontal="center" vertical="center" wrapText="1"/>
    </xf>
    <xf numFmtId="16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 wrapText="1"/>
    </xf>
    <xf numFmtId="168" fontId="5" fillId="0" borderId="8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  <xf numFmtId="2" fontId="5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1" xfId="2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view="pageBreakPreview" zoomScale="70" zoomScaleNormal="70" zoomScaleSheetLayoutView="70" workbookViewId="0">
      <pane xSplit="2" ySplit="11" topLeftCell="C46" activePane="bottomRight" state="frozen"/>
      <selection pane="topRight" activeCell="C1" sqref="C1"/>
      <selection pane="bottomLeft" activeCell="A10" sqref="A10"/>
      <selection pane="bottomRight" activeCell="I48" sqref="I48"/>
    </sheetView>
  </sheetViews>
  <sheetFormatPr defaultColWidth="8.88671875" defaultRowHeight="15.6" x14ac:dyDescent="0.3"/>
  <cols>
    <col min="1" max="1" width="8.88671875" style="4"/>
    <col min="2" max="2" width="26.88671875" style="1" customWidth="1"/>
    <col min="3" max="3" width="15.33203125" style="1" customWidth="1"/>
    <col min="4" max="4" width="13.44140625" style="1" bestFit="1" customWidth="1"/>
    <col min="5" max="7" width="12.88671875" style="1" customWidth="1"/>
    <col min="8" max="8" width="13.6640625" style="1" customWidth="1"/>
    <col min="9" max="9" width="13.109375" style="1" customWidth="1"/>
    <col min="10" max="10" width="12.6640625" style="1" customWidth="1"/>
    <col min="11" max="11" width="13.5546875" style="1" customWidth="1"/>
    <col min="12" max="12" width="13.44140625" style="1" customWidth="1"/>
    <col min="13" max="13" width="13.33203125" style="1" customWidth="1"/>
    <col min="14" max="14" width="12.88671875" style="1" customWidth="1"/>
    <col min="15" max="15" width="12.5546875" style="1" customWidth="1"/>
    <col min="16" max="16" width="13.5546875" style="1" customWidth="1"/>
    <col min="17" max="17" width="12.5546875" style="1" customWidth="1"/>
    <col min="18" max="18" width="13.5546875" style="1" customWidth="1"/>
    <col min="19" max="16384" width="8.88671875" style="1"/>
  </cols>
  <sheetData>
    <row r="1" spans="1:18" x14ac:dyDescent="0.3">
      <c r="N1" s="52" t="s">
        <v>76</v>
      </c>
      <c r="O1" s="52"/>
      <c r="P1" s="52"/>
      <c r="Q1" s="52"/>
      <c r="R1" s="52"/>
    </row>
    <row r="2" spans="1:18" x14ac:dyDescent="0.3">
      <c r="N2" s="52" t="s">
        <v>77</v>
      </c>
      <c r="O2" s="52"/>
      <c r="P2" s="52"/>
      <c r="Q2" s="52"/>
      <c r="R2" s="52"/>
    </row>
    <row r="3" spans="1:18" x14ac:dyDescent="0.3">
      <c r="N3" s="52" t="s">
        <v>100</v>
      </c>
      <c r="O3" s="52"/>
      <c r="P3" s="52"/>
      <c r="Q3" s="52"/>
      <c r="R3" s="52"/>
    </row>
    <row r="4" spans="1:18" x14ac:dyDescent="0.3">
      <c r="K4" s="3"/>
      <c r="L4" s="3"/>
      <c r="M4" s="3"/>
      <c r="N4" s="3"/>
    </row>
    <row r="5" spans="1:18" ht="69" customHeight="1" x14ac:dyDescent="0.3">
      <c r="A5" s="55" t="s">
        <v>98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6.2" thickBot="1" x14ac:dyDescent="0.35">
      <c r="K6" s="3"/>
      <c r="L6" s="3"/>
      <c r="M6" s="3"/>
      <c r="N6" s="3"/>
    </row>
    <row r="7" spans="1:18" x14ac:dyDescent="0.3">
      <c r="A7" s="57"/>
      <c r="B7" s="59" t="s">
        <v>0</v>
      </c>
      <c r="C7" s="59" t="s">
        <v>1</v>
      </c>
      <c r="D7" s="59" t="s">
        <v>2</v>
      </c>
      <c r="E7" s="59"/>
      <c r="F7" s="49" t="s">
        <v>3</v>
      </c>
      <c r="G7" s="59" t="s">
        <v>4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60"/>
    </row>
    <row r="8" spans="1:18" ht="15.6" customHeight="1" x14ac:dyDescent="0.3">
      <c r="A8" s="58"/>
      <c r="B8" s="53"/>
      <c r="C8" s="53"/>
      <c r="D8" s="65" t="s">
        <v>51</v>
      </c>
      <c r="E8" s="65" t="s">
        <v>52</v>
      </c>
      <c r="F8" s="68" t="s">
        <v>53</v>
      </c>
      <c r="G8" s="53" t="s">
        <v>45</v>
      </c>
      <c r="H8" s="53"/>
      <c r="I8" s="53" t="s">
        <v>46</v>
      </c>
      <c r="J8" s="53"/>
      <c r="K8" s="53" t="s">
        <v>47</v>
      </c>
      <c r="L8" s="53"/>
      <c r="M8" s="53" t="s">
        <v>48</v>
      </c>
      <c r="N8" s="53"/>
      <c r="O8" s="53" t="s">
        <v>49</v>
      </c>
      <c r="P8" s="53"/>
      <c r="Q8" s="53" t="s">
        <v>50</v>
      </c>
      <c r="R8" s="54"/>
    </row>
    <row r="9" spans="1:18" ht="15.6" customHeight="1" x14ac:dyDescent="0.3">
      <c r="A9" s="58"/>
      <c r="B9" s="53"/>
      <c r="C9" s="53"/>
      <c r="D9" s="66"/>
      <c r="E9" s="66"/>
      <c r="F9" s="69"/>
      <c r="G9" s="53" t="s">
        <v>5</v>
      </c>
      <c r="H9" s="53"/>
      <c r="I9" s="53" t="s">
        <v>5</v>
      </c>
      <c r="J9" s="53"/>
      <c r="K9" s="53" t="s">
        <v>5</v>
      </c>
      <c r="L9" s="53"/>
      <c r="M9" s="53" t="s">
        <v>5</v>
      </c>
      <c r="N9" s="53"/>
      <c r="O9" s="53" t="s">
        <v>5</v>
      </c>
      <c r="P9" s="53"/>
      <c r="Q9" s="53" t="s">
        <v>5</v>
      </c>
      <c r="R9" s="54"/>
    </row>
    <row r="10" spans="1:18" x14ac:dyDescent="0.3">
      <c r="A10" s="58"/>
      <c r="B10" s="53"/>
      <c r="C10" s="53"/>
      <c r="D10" s="67"/>
      <c r="E10" s="67"/>
      <c r="F10" s="70"/>
      <c r="G10" s="50" t="s">
        <v>74</v>
      </c>
      <c r="H10" s="50" t="s">
        <v>75</v>
      </c>
      <c r="I10" s="50" t="s">
        <v>74</v>
      </c>
      <c r="J10" s="50" t="s">
        <v>75</v>
      </c>
      <c r="K10" s="50" t="s">
        <v>74</v>
      </c>
      <c r="L10" s="50" t="s">
        <v>75</v>
      </c>
      <c r="M10" s="50" t="s">
        <v>74</v>
      </c>
      <c r="N10" s="50" t="s">
        <v>75</v>
      </c>
      <c r="O10" s="50" t="s">
        <v>74</v>
      </c>
      <c r="P10" s="50" t="s">
        <v>75</v>
      </c>
      <c r="Q10" s="50" t="s">
        <v>74</v>
      </c>
      <c r="R10" s="51" t="s">
        <v>75</v>
      </c>
    </row>
    <row r="11" spans="1:18" x14ac:dyDescent="0.3">
      <c r="A11" s="14"/>
      <c r="B11" s="61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</row>
    <row r="12" spans="1:18" ht="31.2" x14ac:dyDescent="0.3">
      <c r="A12" s="14" t="s">
        <v>96</v>
      </c>
      <c r="B12" s="15" t="s">
        <v>7</v>
      </c>
      <c r="C12" s="15" t="s">
        <v>8</v>
      </c>
      <c r="D12" s="16">
        <v>29.658000000000001</v>
      </c>
      <c r="E12" s="16">
        <v>29.512</v>
      </c>
      <c r="F12" s="16">
        <v>29.327999999999999</v>
      </c>
      <c r="G12" s="16">
        <v>29.234000000000002</v>
      </c>
      <c r="H12" s="16">
        <v>29.234000000000002</v>
      </c>
      <c r="I12" s="16">
        <v>29.175000000000001</v>
      </c>
      <c r="J12" s="16">
        <v>29.175000000000001</v>
      </c>
      <c r="K12" s="16">
        <v>29.117999999999999</v>
      </c>
      <c r="L12" s="16">
        <v>29.117999999999999</v>
      </c>
      <c r="M12" s="16">
        <v>29.07</v>
      </c>
      <c r="N12" s="16">
        <v>29.07</v>
      </c>
      <c r="O12" s="16">
        <v>29.032</v>
      </c>
      <c r="P12" s="16">
        <v>29.032</v>
      </c>
      <c r="Q12" s="16">
        <v>29.001000000000001</v>
      </c>
      <c r="R12" s="17">
        <v>29.001000000000001</v>
      </c>
    </row>
    <row r="13" spans="1:18" ht="46.8" x14ac:dyDescent="0.3">
      <c r="A13" s="14" t="s">
        <v>97</v>
      </c>
      <c r="B13" s="15"/>
      <c r="C13" s="15" t="s">
        <v>9</v>
      </c>
      <c r="D13" s="16">
        <v>99.6</v>
      </c>
      <c r="E13" s="18">
        <f>E12/D12*100</f>
        <v>99.507721356800857</v>
      </c>
      <c r="F13" s="18">
        <f>F12/E12*100</f>
        <v>99.376524803469763</v>
      </c>
      <c r="G13" s="18">
        <f>G12/F12*100</f>
        <v>99.679487179487197</v>
      </c>
      <c r="H13" s="18">
        <f t="shared" ref="H13:R13" si="0">H12/F12*100</f>
        <v>99.679487179487197</v>
      </c>
      <c r="I13" s="18">
        <f t="shared" si="0"/>
        <v>99.798180201135651</v>
      </c>
      <c r="J13" s="18">
        <f t="shared" si="0"/>
        <v>99.798180201135651</v>
      </c>
      <c r="K13" s="18">
        <f t="shared" si="0"/>
        <v>99.80462724935731</v>
      </c>
      <c r="L13" s="18">
        <f t="shared" si="0"/>
        <v>99.80462724935731</v>
      </c>
      <c r="M13" s="18">
        <f t="shared" si="0"/>
        <v>99.835153513290749</v>
      </c>
      <c r="N13" s="18">
        <f t="shared" si="0"/>
        <v>99.835153513290749</v>
      </c>
      <c r="O13" s="18">
        <f t="shared" si="0"/>
        <v>99.869281045751634</v>
      </c>
      <c r="P13" s="18">
        <f t="shared" si="0"/>
        <v>99.869281045751634</v>
      </c>
      <c r="Q13" s="18">
        <f t="shared" si="0"/>
        <v>99.893221273077998</v>
      </c>
      <c r="R13" s="19">
        <f t="shared" si="0"/>
        <v>99.893221273077998</v>
      </c>
    </row>
    <row r="14" spans="1:18" x14ac:dyDescent="0.3">
      <c r="A14" s="13"/>
      <c r="B14" s="61" t="s">
        <v>10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3"/>
    </row>
    <row r="15" spans="1:18" ht="93.6" x14ac:dyDescent="0.3">
      <c r="A15" s="14" t="s">
        <v>78</v>
      </c>
      <c r="B15" s="15" t="s">
        <v>66</v>
      </c>
      <c r="C15" s="15" t="s">
        <v>11</v>
      </c>
      <c r="D15" s="33">
        <v>21437.323999999997</v>
      </c>
      <c r="E15" s="33">
        <v>24302.743000000002</v>
      </c>
      <c r="F15" s="33">
        <v>29870.676130024211</v>
      </c>
      <c r="G15" s="33">
        <v>35571.272505714529</v>
      </c>
      <c r="H15" s="33">
        <v>35790.043697084002</v>
      </c>
      <c r="I15" s="33">
        <v>39838.407173117324</v>
      </c>
      <c r="J15" s="33">
        <v>40134.96613167115</v>
      </c>
      <c r="K15" s="33">
        <v>43189.888287302907</v>
      </c>
      <c r="L15" s="33">
        <v>43458.803144626247</v>
      </c>
      <c r="M15" s="33">
        <v>47381.442258533621</v>
      </c>
      <c r="N15" s="33">
        <v>47687.140531966594</v>
      </c>
      <c r="O15" s="33">
        <v>51820.74465945251</v>
      </c>
      <c r="P15" s="33">
        <v>52207.345633985897</v>
      </c>
      <c r="Q15" s="33">
        <v>56129.104812165686</v>
      </c>
      <c r="R15" s="38">
        <v>56605.128330523796</v>
      </c>
    </row>
    <row r="16" spans="1:18" ht="78" x14ac:dyDescent="0.3">
      <c r="A16" s="14" t="s">
        <v>54</v>
      </c>
      <c r="B16" s="15" t="s">
        <v>12</v>
      </c>
      <c r="C16" s="15" t="s">
        <v>13</v>
      </c>
      <c r="D16" s="7">
        <v>125.1</v>
      </c>
      <c r="E16" s="7">
        <v>123.2</v>
      </c>
      <c r="F16" s="7">
        <v>114.8590514142582</v>
      </c>
      <c r="G16" s="7">
        <v>117.66157037091509</v>
      </c>
      <c r="H16" s="7">
        <v>118.38662720628496</v>
      </c>
      <c r="I16" s="7">
        <v>110.2513368910123</v>
      </c>
      <c r="J16" s="7">
        <v>110.49019913444164</v>
      </c>
      <c r="K16" s="7">
        <v>104.75086926912151</v>
      </c>
      <c r="L16" s="7">
        <v>104.91463763806904</v>
      </c>
      <c r="M16" s="7">
        <v>103.89689688267916</v>
      </c>
      <c r="N16" s="7">
        <v>104.2039080264241</v>
      </c>
      <c r="O16" s="7">
        <v>103.76827560288038</v>
      </c>
      <c r="P16" s="7">
        <v>104.15630628452679</v>
      </c>
      <c r="Q16" s="7">
        <v>103.45219653520937</v>
      </c>
      <c r="R16" s="11">
        <v>103.84265329392419</v>
      </c>
    </row>
    <row r="17" spans="1:18" ht="124.8" x14ac:dyDescent="0.3">
      <c r="A17" s="14" t="s">
        <v>55</v>
      </c>
      <c r="B17" s="2" t="s">
        <v>67</v>
      </c>
      <c r="C17" s="15" t="s">
        <v>11</v>
      </c>
      <c r="D17" s="33">
        <v>18690.724999999999</v>
      </c>
      <c r="E17" s="33">
        <v>21749.555</v>
      </c>
      <c r="F17" s="33">
        <v>27315.130399999998</v>
      </c>
      <c r="G17" s="33">
        <v>32905.014272520799</v>
      </c>
      <c r="H17" s="33">
        <v>33115.250844467999</v>
      </c>
      <c r="I17" s="33">
        <v>37038.09858643452</v>
      </c>
      <c r="J17" s="33">
        <v>37318.761850926116</v>
      </c>
      <c r="K17" s="33">
        <v>40254.816117141905</v>
      </c>
      <c r="L17" s="33">
        <v>40505.223051941226</v>
      </c>
      <c r="M17" s="33">
        <v>44290.782609279166</v>
      </c>
      <c r="N17" s="33">
        <v>44568.460630028283</v>
      </c>
      <c r="O17" s="33">
        <v>48565.996535760416</v>
      </c>
      <c r="P17" s="33">
        <v>48914.702026919389</v>
      </c>
      <c r="Q17" s="33">
        <v>52722.016054589541</v>
      </c>
      <c r="R17" s="38">
        <v>53150.749707340212</v>
      </c>
    </row>
    <row r="18" spans="1:18" ht="78" x14ac:dyDescent="0.3">
      <c r="A18" s="14" t="s">
        <v>56</v>
      </c>
      <c r="B18" s="2" t="s">
        <v>57</v>
      </c>
      <c r="C18" s="15" t="s">
        <v>13</v>
      </c>
      <c r="D18" s="7">
        <v>132.69999999999999</v>
      </c>
      <c r="E18" s="7">
        <v>128.4</v>
      </c>
      <c r="F18" s="7">
        <v>117.1542686255063</v>
      </c>
      <c r="G18" s="7">
        <v>119.38991393734257</v>
      </c>
      <c r="H18" s="7">
        <v>120.15271944848378</v>
      </c>
      <c r="I18" s="7">
        <v>111.1161420937989</v>
      </c>
      <c r="J18" s="7">
        <v>111.35729293268271</v>
      </c>
      <c r="K18" s="7">
        <v>105.11111064611451</v>
      </c>
      <c r="L18" s="7">
        <v>105.2749724258889</v>
      </c>
      <c r="M18" s="7">
        <v>104.19133170055505</v>
      </c>
      <c r="N18" s="7">
        <v>104.49324946546332</v>
      </c>
      <c r="O18" s="7">
        <v>104.03472880849864</v>
      </c>
      <c r="P18" s="7">
        <v>104.42610083767848</v>
      </c>
      <c r="Q18" s="7">
        <v>103.68430545107282</v>
      </c>
      <c r="R18" s="11">
        <v>104.08052729889887</v>
      </c>
    </row>
    <row r="19" spans="1:18" ht="124.8" x14ac:dyDescent="0.3">
      <c r="A19" s="14" t="s">
        <v>58</v>
      </c>
      <c r="B19" s="2" t="s">
        <v>68</v>
      </c>
      <c r="C19" s="15" t="s">
        <v>11</v>
      </c>
      <c r="D19" s="33">
        <v>1317.1239999999998</v>
      </c>
      <c r="E19" s="33">
        <v>1311.1769999999999</v>
      </c>
      <c r="F19" s="33">
        <v>1349.5473571428572</v>
      </c>
      <c r="G19" s="33">
        <v>1420.4630000000002</v>
      </c>
      <c r="H19" s="33">
        <v>1425.0352300000002</v>
      </c>
      <c r="I19" s="33">
        <v>1497.47</v>
      </c>
      <c r="J19" s="33">
        <v>1506.59259272896</v>
      </c>
      <c r="K19" s="33">
        <v>1582.002</v>
      </c>
      <c r="L19" s="33">
        <v>1591.7519416325326</v>
      </c>
      <c r="M19" s="33">
        <v>1659.6075000000001</v>
      </c>
      <c r="N19" s="33">
        <v>1674.8786209960458</v>
      </c>
      <c r="O19" s="33">
        <v>1741.048</v>
      </c>
      <c r="P19" s="33">
        <v>1760.7756749810219</v>
      </c>
      <c r="Q19" s="33">
        <v>1816.3111000000001</v>
      </c>
      <c r="R19" s="38">
        <v>1840.8162683015894</v>
      </c>
    </row>
    <row r="20" spans="1:18" ht="78" x14ac:dyDescent="0.3">
      <c r="A20" s="14" t="s">
        <v>59</v>
      </c>
      <c r="B20" s="2" t="s">
        <v>69</v>
      </c>
      <c r="C20" s="15" t="s">
        <v>13</v>
      </c>
      <c r="D20" s="7">
        <v>79.772463354492089</v>
      </c>
      <c r="E20" s="7">
        <v>97.5</v>
      </c>
      <c r="F20" s="7">
        <v>98.60575303367159</v>
      </c>
      <c r="G20" s="7">
        <v>99.844259948948576</v>
      </c>
      <c r="H20" s="7">
        <v>100.17274438941826</v>
      </c>
      <c r="I20" s="7">
        <v>100.02050949419667</v>
      </c>
      <c r="J20" s="7">
        <v>100.20008051225251</v>
      </c>
      <c r="K20" s="7">
        <v>100.13682665319178</v>
      </c>
      <c r="L20" s="7">
        <v>100.32156222033683</v>
      </c>
      <c r="M20" s="7">
        <v>100.23594782428569</v>
      </c>
      <c r="N20" s="7">
        <v>100.73126639888297</v>
      </c>
      <c r="O20" s="7">
        <v>100.33334426192691</v>
      </c>
      <c r="P20" s="7">
        <v>100.72521815433262</v>
      </c>
      <c r="Q20" s="7">
        <v>100.24838265095661</v>
      </c>
      <c r="R20" s="11">
        <v>100.64986096215645</v>
      </c>
    </row>
    <row r="21" spans="1:18" ht="171.6" x14ac:dyDescent="0.3">
      <c r="A21" s="14" t="s">
        <v>60</v>
      </c>
      <c r="B21" s="2" t="s">
        <v>70</v>
      </c>
      <c r="C21" s="15" t="s">
        <v>11</v>
      </c>
      <c r="D21" s="39">
        <v>1290.4829999999999</v>
      </c>
      <c r="E21" s="40">
        <v>1099.5609999999999</v>
      </c>
      <c r="F21" s="40">
        <v>1056.0060000000001</v>
      </c>
      <c r="G21" s="41">
        <v>1089.0537077700003</v>
      </c>
      <c r="H21" s="41">
        <v>1092.370622616</v>
      </c>
      <c r="I21" s="41">
        <v>1139.8275697336535</v>
      </c>
      <c r="J21" s="41">
        <v>1145.6018430560778</v>
      </c>
      <c r="K21" s="41">
        <v>1183.0498311779536</v>
      </c>
      <c r="L21" s="41">
        <v>1190.2344908615426</v>
      </c>
      <c r="M21" s="33">
        <v>1254.7402848476752</v>
      </c>
      <c r="N21" s="33">
        <v>1264.9002809422689</v>
      </c>
      <c r="O21" s="33">
        <v>1330.8653779293836</v>
      </c>
      <c r="P21" s="33">
        <v>1345.6869320854894</v>
      </c>
      <c r="Q21" s="33">
        <v>1401.1776575761487</v>
      </c>
      <c r="R21" s="38">
        <v>1419.6243548819943</v>
      </c>
    </row>
    <row r="22" spans="1:18" ht="93.6" x14ac:dyDescent="0.3">
      <c r="A22" s="14" t="s">
        <v>61</v>
      </c>
      <c r="B22" s="2" t="s">
        <v>71</v>
      </c>
      <c r="C22" s="15" t="s">
        <v>13</v>
      </c>
      <c r="D22" s="7">
        <v>104.57474296822427</v>
      </c>
      <c r="E22" s="7">
        <v>80.916794245576313</v>
      </c>
      <c r="F22" s="7">
        <v>91.118475992368928</v>
      </c>
      <c r="G22" s="7">
        <v>98.5</v>
      </c>
      <c r="H22" s="7">
        <v>98.8</v>
      </c>
      <c r="I22" s="7">
        <v>99.3</v>
      </c>
      <c r="J22" s="7">
        <v>99.5</v>
      </c>
      <c r="K22" s="7">
        <v>99.8</v>
      </c>
      <c r="L22" s="7">
        <v>99.9</v>
      </c>
      <c r="M22" s="7">
        <v>99.4</v>
      </c>
      <c r="N22" s="7">
        <v>99.6</v>
      </c>
      <c r="O22" s="7">
        <v>99.5</v>
      </c>
      <c r="P22" s="7">
        <v>99.8</v>
      </c>
      <c r="Q22" s="7">
        <v>99.7</v>
      </c>
      <c r="R22" s="11">
        <v>99.9</v>
      </c>
    </row>
    <row r="23" spans="1:18" ht="187.2" x14ac:dyDescent="0.3">
      <c r="A23" s="14" t="s">
        <v>62</v>
      </c>
      <c r="B23" s="2" t="s">
        <v>63</v>
      </c>
      <c r="C23" s="15" t="s">
        <v>11</v>
      </c>
      <c r="D23" s="33">
        <v>138.99199999999999</v>
      </c>
      <c r="E23" s="33">
        <v>142.44999999999999</v>
      </c>
      <c r="F23" s="33">
        <v>149.99237288135592</v>
      </c>
      <c r="G23" s="33">
        <v>156.7415254237288</v>
      </c>
      <c r="H23" s="33">
        <v>157.387</v>
      </c>
      <c r="I23" s="33">
        <v>163.01101694915255</v>
      </c>
      <c r="J23" s="33">
        <v>164.00984495999998</v>
      </c>
      <c r="K23" s="33">
        <v>170.02033898305083</v>
      </c>
      <c r="L23" s="33">
        <v>171.59366019095035</v>
      </c>
      <c r="M23" s="33">
        <v>176.31186440677965</v>
      </c>
      <c r="N23" s="33">
        <v>178.90100000000001</v>
      </c>
      <c r="O23" s="33">
        <v>182.83474576271186</v>
      </c>
      <c r="P23" s="33">
        <v>186.18100000000001</v>
      </c>
      <c r="Q23" s="33">
        <v>189.6</v>
      </c>
      <c r="R23" s="38">
        <v>193.93799999999999</v>
      </c>
    </row>
    <row r="24" spans="1:18" ht="124.8" x14ac:dyDescent="0.3">
      <c r="A24" s="14" t="s">
        <v>64</v>
      </c>
      <c r="B24" s="2" t="s">
        <v>65</v>
      </c>
      <c r="C24" s="15" t="s">
        <v>13</v>
      </c>
      <c r="D24" s="7">
        <v>83.132164842508402</v>
      </c>
      <c r="E24" s="7">
        <v>102.79630187904567</v>
      </c>
      <c r="F24" s="7">
        <v>98.039805453876099</v>
      </c>
      <c r="G24" s="7">
        <v>98.755725104888967</v>
      </c>
      <c r="H24" s="7">
        <v>101.18611580569122</v>
      </c>
      <c r="I24" s="7">
        <v>99.999896024604752</v>
      </c>
      <c r="J24" s="7">
        <v>100.2</v>
      </c>
      <c r="K24" s="7">
        <v>100.28837205954278</v>
      </c>
      <c r="L24" s="7">
        <v>100.6</v>
      </c>
      <c r="M24" s="7">
        <v>99.711975559331805</v>
      </c>
      <c r="N24" s="7">
        <v>100.24857102311783</v>
      </c>
      <c r="O24" s="7">
        <v>99.711179816492063</v>
      </c>
      <c r="P24" s="7">
        <v>100.06662472970653</v>
      </c>
      <c r="Q24" s="7">
        <v>99.711732333577558</v>
      </c>
      <c r="R24" s="11">
        <v>100.15997666456089</v>
      </c>
    </row>
    <row r="25" spans="1:18" x14ac:dyDescent="0.3">
      <c r="A25" s="14"/>
      <c r="B25" s="61" t="s">
        <v>14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</row>
    <row r="26" spans="1:18" ht="31.2" x14ac:dyDescent="0.3">
      <c r="A26" s="14" t="s">
        <v>79</v>
      </c>
      <c r="B26" s="15" t="s">
        <v>15</v>
      </c>
      <c r="C26" s="15" t="s">
        <v>11</v>
      </c>
      <c r="D26" s="33">
        <v>197.404</v>
      </c>
      <c r="E26" s="33">
        <v>209.72300000000001</v>
      </c>
      <c r="F26" s="33">
        <v>215.93595000000002</v>
      </c>
      <c r="G26" s="33">
        <v>227.67826400000001</v>
      </c>
      <c r="H26" s="33">
        <v>228.49806678000002</v>
      </c>
      <c r="I26" s="33">
        <v>236.69947999999999</v>
      </c>
      <c r="J26" s="33">
        <v>238.05271647087807</v>
      </c>
      <c r="K26" s="33">
        <v>246.20197675</v>
      </c>
      <c r="L26" s="33">
        <v>248.98389669338883</v>
      </c>
      <c r="M26" s="33">
        <v>256.83544012583252</v>
      </c>
      <c r="N26" s="33">
        <v>260.52006757888364</v>
      </c>
      <c r="O26" s="33">
        <v>268.46135315856844</v>
      </c>
      <c r="P26" s="33">
        <v>273.13106249017466</v>
      </c>
      <c r="Q26" s="33">
        <v>279.53914243530363</v>
      </c>
      <c r="R26" s="38">
        <v>285.53012020297859</v>
      </c>
    </row>
    <row r="27" spans="1:18" ht="78" x14ac:dyDescent="0.3">
      <c r="A27" s="14" t="s">
        <v>80</v>
      </c>
      <c r="B27" s="15" t="s">
        <v>16</v>
      </c>
      <c r="C27" s="15" t="s">
        <v>13</v>
      </c>
      <c r="D27" s="7">
        <v>96.8</v>
      </c>
      <c r="E27" s="7">
        <v>103.5</v>
      </c>
      <c r="F27" s="7">
        <v>99.288770721867508</v>
      </c>
      <c r="G27" s="7">
        <v>100.13092968725567</v>
      </c>
      <c r="H27" s="7">
        <v>100.58699606634254</v>
      </c>
      <c r="I27" s="7">
        <v>100.44663277933904</v>
      </c>
      <c r="J27" s="7">
        <v>100.65845538684256</v>
      </c>
      <c r="K27" s="7">
        <v>100.5943741377168</v>
      </c>
      <c r="L27" s="7">
        <v>100.86009235049896</v>
      </c>
      <c r="M27" s="7">
        <v>100.5</v>
      </c>
      <c r="N27" s="7">
        <v>100.9</v>
      </c>
      <c r="O27" s="7">
        <v>100.7</v>
      </c>
      <c r="P27" s="7">
        <v>101.1</v>
      </c>
      <c r="Q27" s="7">
        <v>100.8</v>
      </c>
      <c r="R27" s="11">
        <v>101.2</v>
      </c>
    </row>
    <row r="28" spans="1:18" x14ac:dyDescent="0.3">
      <c r="A28" s="13"/>
      <c r="B28" s="61" t="s">
        <v>17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3"/>
    </row>
    <row r="29" spans="1:18" ht="31.2" x14ac:dyDescent="0.3">
      <c r="A29" s="14" t="s">
        <v>81</v>
      </c>
      <c r="B29" s="15" t="s">
        <v>18</v>
      </c>
      <c r="C29" s="15" t="s">
        <v>19</v>
      </c>
      <c r="D29" s="7">
        <v>1236.8</v>
      </c>
      <c r="E29" s="7">
        <v>1930.3</v>
      </c>
      <c r="F29" s="7">
        <v>2620.2470000000003</v>
      </c>
      <c r="G29" s="7">
        <v>3161.3940000000002</v>
      </c>
      <c r="H29" s="7">
        <v>3161.3940000000002</v>
      </c>
      <c r="I29" s="7">
        <v>3455.6</v>
      </c>
      <c r="J29" s="7">
        <v>3455.6</v>
      </c>
      <c r="K29" s="7">
        <v>3449.08</v>
      </c>
      <c r="L29" s="7">
        <v>3449.08</v>
      </c>
      <c r="M29" s="7">
        <v>3582.4232000000002</v>
      </c>
      <c r="N29" s="7">
        <v>3582.4232000000002</v>
      </c>
      <c r="O29" s="7">
        <v>3716.2029280000002</v>
      </c>
      <c r="P29" s="7">
        <v>3716.2029280000002</v>
      </c>
      <c r="Q29" s="7">
        <v>3892.3055304000004</v>
      </c>
      <c r="R29" s="11">
        <v>3892.3055304000004</v>
      </c>
    </row>
    <row r="30" spans="1:18" ht="31.2" x14ac:dyDescent="0.3">
      <c r="A30" s="14" t="s">
        <v>82</v>
      </c>
      <c r="B30" s="15" t="s">
        <v>20</v>
      </c>
      <c r="C30" s="15" t="s">
        <v>21</v>
      </c>
      <c r="D30" s="42">
        <v>0.1216</v>
      </c>
      <c r="E30" s="42">
        <v>0.19700399999999998</v>
      </c>
      <c r="F30" s="42">
        <v>0.26722099999999999</v>
      </c>
      <c r="G30" s="42">
        <v>0.319909</v>
      </c>
      <c r="H30" s="42">
        <v>0.319909</v>
      </c>
      <c r="I30" s="42">
        <v>0.34721800000000003</v>
      </c>
      <c r="J30" s="42">
        <v>0.34721800000000003</v>
      </c>
      <c r="K30" s="42">
        <v>0.34434200000000004</v>
      </c>
      <c r="L30" s="42">
        <v>0.34434200000000004</v>
      </c>
      <c r="M30" s="42">
        <v>0.35771468000000001</v>
      </c>
      <c r="N30" s="42">
        <v>0.35771468000000001</v>
      </c>
      <c r="O30" s="42">
        <v>0.37119720720000005</v>
      </c>
      <c r="P30" s="42">
        <v>0.37119720720000005</v>
      </c>
      <c r="Q30" s="42">
        <v>0.38891448636000003</v>
      </c>
      <c r="R30" s="43">
        <v>0.38891448636000003</v>
      </c>
    </row>
    <row r="31" spans="1:18" ht="31.2" x14ac:dyDescent="0.3">
      <c r="A31" s="14" t="s">
        <v>83</v>
      </c>
      <c r="B31" s="15" t="s">
        <v>22</v>
      </c>
      <c r="C31" s="15" t="s">
        <v>23</v>
      </c>
      <c r="D31" s="42">
        <v>0.31014599999999998</v>
      </c>
      <c r="E31" s="42">
        <v>0.188029</v>
      </c>
      <c r="F31" s="42">
        <v>0.16954</v>
      </c>
      <c r="G31" s="42">
        <v>0.16954</v>
      </c>
      <c r="H31" s="42">
        <v>0.16954</v>
      </c>
      <c r="I31" s="42">
        <v>0.16954</v>
      </c>
      <c r="J31" s="42">
        <v>0.16954</v>
      </c>
      <c r="K31" s="42">
        <v>0.16954</v>
      </c>
      <c r="L31" s="42">
        <v>0.16954</v>
      </c>
      <c r="M31" s="42">
        <v>0.16954</v>
      </c>
      <c r="N31" s="42">
        <v>0.16954</v>
      </c>
      <c r="O31" s="42">
        <v>0.16954</v>
      </c>
      <c r="P31" s="42">
        <v>0.16954</v>
      </c>
      <c r="Q31" s="42">
        <v>0.16954</v>
      </c>
      <c r="R31" s="43">
        <v>0.16954</v>
      </c>
    </row>
    <row r="32" spans="1:18" x14ac:dyDescent="0.3">
      <c r="A32" s="14"/>
      <c r="B32" s="61" t="s">
        <v>24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3"/>
    </row>
    <row r="33" spans="1:18" ht="46.8" x14ac:dyDescent="0.3">
      <c r="A33" s="14" t="s">
        <v>84</v>
      </c>
      <c r="B33" s="15" t="s">
        <v>25</v>
      </c>
      <c r="C33" s="15" t="s">
        <v>26</v>
      </c>
      <c r="D33" s="32">
        <v>17.16</v>
      </c>
      <c r="E33" s="33">
        <v>17.14</v>
      </c>
      <c r="F33" s="33">
        <v>7.07</v>
      </c>
      <c r="G33" s="12">
        <v>11.5</v>
      </c>
      <c r="H33" s="12">
        <v>11.5</v>
      </c>
      <c r="I33" s="12">
        <v>13.5</v>
      </c>
      <c r="J33" s="12">
        <v>13.5</v>
      </c>
      <c r="K33" s="12">
        <v>11.5</v>
      </c>
      <c r="L33" s="12">
        <v>11.5</v>
      </c>
      <c r="M33" s="12">
        <v>7.3</v>
      </c>
      <c r="N33" s="12">
        <f>M33</f>
        <v>7.3</v>
      </c>
      <c r="O33" s="12">
        <v>7.45</v>
      </c>
      <c r="P33" s="12">
        <f>O33</f>
        <v>7.45</v>
      </c>
      <c r="Q33" s="12">
        <v>7.6</v>
      </c>
      <c r="R33" s="34">
        <f>Q33</f>
        <v>7.6</v>
      </c>
    </row>
    <row r="34" spans="1:18" x14ac:dyDescent="0.3">
      <c r="A34" s="14"/>
      <c r="B34" s="61" t="s">
        <v>27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3"/>
    </row>
    <row r="35" spans="1:18" ht="46.8" x14ac:dyDescent="0.3">
      <c r="A35" s="14" t="s">
        <v>85</v>
      </c>
      <c r="B35" s="15" t="s">
        <v>28</v>
      </c>
      <c r="C35" s="15" t="s">
        <v>9</v>
      </c>
      <c r="D35" s="6">
        <v>112.9</v>
      </c>
      <c r="E35" s="6">
        <v>106.5</v>
      </c>
      <c r="F35" s="6">
        <v>104</v>
      </c>
      <c r="G35" s="6">
        <v>104</v>
      </c>
      <c r="H35" s="6">
        <v>104</v>
      </c>
      <c r="I35" s="6">
        <v>104</v>
      </c>
      <c r="J35" s="6">
        <v>104</v>
      </c>
      <c r="K35" s="6">
        <v>104</v>
      </c>
      <c r="L35" s="6">
        <v>104</v>
      </c>
      <c r="M35" s="6">
        <v>104</v>
      </c>
      <c r="N35" s="6">
        <v>104</v>
      </c>
      <c r="O35" s="6">
        <v>104</v>
      </c>
      <c r="P35" s="6">
        <v>104</v>
      </c>
      <c r="Q35" s="6">
        <v>104</v>
      </c>
      <c r="R35" s="10">
        <v>104</v>
      </c>
    </row>
    <row r="36" spans="1:18" ht="46.8" x14ac:dyDescent="0.3">
      <c r="A36" s="14" t="s">
        <v>86</v>
      </c>
      <c r="B36" s="15" t="s">
        <v>29</v>
      </c>
      <c r="C36" s="35" t="s">
        <v>30</v>
      </c>
      <c r="D36" s="7">
        <v>115.5</v>
      </c>
      <c r="E36" s="7">
        <v>107.1</v>
      </c>
      <c r="F36" s="7">
        <v>104</v>
      </c>
      <c r="G36" s="7">
        <v>104</v>
      </c>
      <c r="H36" s="7">
        <v>104</v>
      </c>
      <c r="I36" s="7">
        <v>104</v>
      </c>
      <c r="J36" s="7">
        <v>104</v>
      </c>
      <c r="K36" s="7">
        <v>104</v>
      </c>
      <c r="L36" s="7">
        <v>104</v>
      </c>
      <c r="M36" s="7">
        <v>104</v>
      </c>
      <c r="N36" s="7">
        <v>104</v>
      </c>
      <c r="O36" s="7">
        <v>104</v>
      </c>
      <c r="P36" s="7">
        <v>104</v>
      </c>
      <c r="Q36" s="7">
        <v>104</v>
      </c>
      <c r="R36" s="11">
        <v>104</v>
      </c>
    </row>
    <row r="37" spans="1:18" ht="31.2" x14ac:dyDescent="0.3">
      <c r="A37" s="14" t="s">
        <v>87</v>
      </c>
      <c r="B37" s="15" t="s">
        <v>31</v>
      </c>
      <c r="C37" s="15" t="s">
        <v>11</v>
      </c>
      <c r="D37" s="36">
        <v>3513.971</v>
      </c>
      <c r="E37" s="36">
        <v>3804.9833195418</v>
      </c>
      <c r="F37" s="36">
        <v>3992.675536728158</v>
      </c>
      <c r="G37" s="36">
        <v>4222.9730616866382</v>
      </c>
      <c r="H37" s="36">
        <v>4222.9730616866382</v>
      </c>
      <c r="I37" s="36">
        <v>4479.8818508674067</v>
      </c>
      <c r="J37" s="36">
        <v>4497.3607363697274</v>
      </c>
      <c r="K37" s="36">
        <v>4761.720177869177</v>
      </c>
      <c r="L37" s="36">
        <v>4789.5767502153512</v>
      </c>
      <c r="M37" s="36">
        <v>4957.7987568764311</v>
      </c>
      <c r="N37" s="36">
        <v>5056.3468521546547</v>
      </c>
      <c r="O37" s="36">
        <v>5081.0895495404584</v>
      </c>
      <c r="P37" s="36">
        <v>5274.9094809637618</v>
      </c>
      <c r="Q37" s="36">
        <v>5353.786455732652</v>
      </c>
      <c r="R37" s="37">
        <v>5390.4466056746796</v>
      </c>
    </row>
    <row r="38" spans="1:18" ht="31.2" x14ac:dyDescent="0.3">
      <c r="A38" s="14" t="s">
        <v>88</v>
      </c>
      <c r="B38" s="15" t="s">
        <v>32</v>
      </c>
      <c r="C38" s="15" t="s">
        <v>11</v>
      </c>
      <c r="D38" s="33">
        <v>1412.5519999999999</v>
      </c>
      <c r="E38" s="33">
        <v>1511.2272325119998</v>
      </c>
      <c r="F38" s="33">
        <v>1596.6040150127651</v>
      </c>
      <c r="G38" s="33">
        <v>1705.1188034971226</v>
      </c>
      <c r="H38" s="33">
        <v>1703.4886707977946</v>
      </c>
      <c r="I38" s="33">
        <v>1824.5760166325242</v>
      </c>
      <c r="J38" s="33">
        <v>1828.1772275455098</v>
      </c>
      <c r="K38" s="33">
        <v>1956.2191762325608</v>
      </c>
      <c r="L38" s="33">
        <v>1969.6415814129814</v>
      </c>
      <c r="M38" s="33">
        <v>2068.0649968829352</v>
      </c>
      <c r="N38" s="33">
        <v>2127.6876556868738</v>
      </c>
      <c r="O38" s="33">
        <v>2125.7652213636811</v>
      </c>
      <c r="P38" s="33">
        <v>2242.8992117194189</v>
      </c>
      <c r="Q38" s="33">
        <v>2296.5239265409386</v>
      </c>
      <c r="R38" s="38">
        <v>2305.630468273705</v>
      </c>
    </row>
    <row r="39" spans="1:18" x14ac:dyDescent="0.3">
      <c r="A39" s="14"/>
      <c r="B39" s="61" t="s">
        <v>33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3"/>
    </row>
    <row r="40" spans="1:18" ht="62.4" x14ac:dyDescent="0.3">
      <c r="A40" s="14" t="s">
        <v>89</v>
      </c>
      <c r="B40" s="15" t="s">
        <v>34</v>
      </c>
      <c r="C40" s="15" t="s">
        <v>11</v>
      </c>
      <c r="D40" s="28">
        <v>24246.519000000004</v>
      </c>
      <c r="E40" s="29">
        <v>14366.614000000003</v>
      </c>
      <c r="F40" s="29">
        <v>16192.550000000001</v>
      </c>
      <c r="G40" s="8">
        <v>17317.059999999998</v>
      </c>
      <c r="H40" s="8">
        <v>17682.375000000004</v>
      </c>
      <c r="I40" s="8">
        <v>18147.829999999998</v>
      </c>
      <c r="J40" s="8">
        <v>18602.343000000001</v>
      </c>
      <c r="K40" s="8">
        <v>17498.501499999995</v>
      </c>
      <c r="L40" s="8">
        <v>18083.268845000002</v>
      </c>
      <c r="M40" s="8">
        <f t="shared" ref="M40:R40" si="1">K40*M41*M52/10000</f>
        <v>17454.755246249995</v>
      </c>
      <c r="N40" s="8">
        <f t="shared" si="1"/>
        <v>18607.683641505002</v>
      </c>
      <c r="O40" s="8">
        <f t="shared" si="1"/>
        <v>18594.550763830121</v>
      </c>
      <c r="P40" s="8">
        <f t="shared" si="1"/>
        <v>19941.11025125525</v>
      </c>
      <c r="Q40" s="8">
        <f t="shared" si="1"/>
        <v>19914.763868062058</v>
      </c>
      <c r="R40" s="9">
        <f t="shared" si="1"/>
        <v>21587.248902496372</v>
      </c>
    </row>
    <row r="41" spans="1:18" ht="78" x14ac:dyDescent="0.3">
      <c r="A41" s="14" t="s">
        <v>90</v>
      </c>
      <c r="B41" s="15" t="s">
        <v>35</v>
      </c>
      <c r="C41" s="15" t="s">
        <v>13</v>
      </c>
      <c r="D41" s="30">
        <v>136.9763088552632</v>
      </c>
      <c r="E41" s="31">
        <v>56.269966308049163</v>
      </c>
      <c r="F41" s="31">
        <v>107.03663619607022</v>
      </c>
      <c r="G41" s="18">
        <v>102.33934298363538</v>
      </c>
      <c r="H41" s="18">
        <v>103.80292946294963</v>
      </c>
      <c r="I41" s="18">
        <v>100.38065888322305</v>
      </c>
      <c r="J41" s="18">
        <v>100.86552254702003</v>
      </c>
      <c r="K41" s="18">
        <v>92.624404154209216</v>
      </c>
      <c r="L41" s="18">
        <v>92.845874148173678</v>
      </c>
      <c r="M41" s="18">
        <v>95</v>
      </c>
      <c r="N41" s="18">
        <v>98</v>
      </c>
      <c r="O41" s="18">
        <v>100.5</v>
      </c>
      <c r="P41" s="18">
        <v>101.1</v>
      </c>
      <c r="Q41" s="18">
        <v>102</v>
      </c>
      <c r="R41" s="19">
        <v>103.1</v>
      </c>
    </row>
    <row r="42" spans="1:18" x14ac:dyDescent="0.3">
      <c r="A42" s="14"/>
      <c r="B42" s="61" t="s">
        <v>36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3"/>
    </row>
    <row r="43" spans="1:18" ht="31.2" x14ac:dyDescent="0.3">
      <c r="A43" s="14" t="s">
        <v>91</v>
      </c>
      <c r="B43" s="15" t="s">
        <v>37</v>
      </c>
      <c r="C43" s="15" t="s">
        <v>38</v>
      </c>
      <c r="D43" s="20">
        <v>44851.304875581627</v>
      </c>
      <c r="E43" s="20">
        <v>46139.872481250561</v>
      </c>
      <c r="F43" s="20">
        <v>47293.36929328183</v>
      </c>
      <c r="G43" s="20">
        <v>48002.769832681057</v>
      </c>
      <c r="H43" s="20">
        <v>48239.236679147463</v>
      </c>
      <c r="I43" s="20">
        <v>48770.814150003949</v>
      </c>
      <c r="J43" s="20">
        <v>49252.260649409553</v>
      </c>
      <c r="K43" s="20">
        <v>49599.917990554022</v>
      </c>
      <c r="L43" s="20">
        <v>50335.810383696567</v>
      </c>
      <c r="M43" s="21">
        <f>K43*M53/100</f>
        <v>50691.116186346218</v>
      </c>
      <c r="N43" s="21">
        <f t="shared" ref="N43:R43" si="2">L43*N53/100</f>
        <v>51845.884695207467</v>
      </c>
      <c r="O43" s="21">
        <f t="shared" si="2"/>
        <v>52110.467439563909</v>
      </c>
      <c r="P43" s="21">
        <f t="shared" si="2"/>
        <v>53660.490659539726</v>
      </c>
      <c r="Q43" s="21">
        <f t="shared" si="2"/>
        <v>54246.996604586027</v>
      </c>
      <c r="R43" s="22">
        <f t="shared" si="2"/>
        <v>56289.854701857177</v>
      </c>
    </row>
    <row r="44" spans="1:18" ht="46.8" x14ac:dyDescent="0.3">
      <c r="A44" s="14" t="s">
        <v>92</v>
      </c>
      <c r="B44" s="15" t="s">
        <v>39</v>
      </c>
      <c r="C44" s="15" t="s">
        <v>9</v>
      </c>
      <c r="D44" s="18">
        <v>107.12294269168507</v>
      </c>
      <c r="E44" s="18">
        <v>102.87297684926546</v>
      </c>
      <c r="F44" s="18">
        <v>102.5</v>
      </c>
      <c r="G44" s="18">
        <v>101.5</v>
      </c>
      <c r="H44" s="18">
        <v>102</v>
      </c>
      <c r="I44" s="18">
        <v>101.6</v>
      </c>
      <c r="J44" s="18">
        <v>102.1</v>
      </c>
      <c r="K44" s="18">
        <v>101.7</v>
      </c>
      <c r="L44" s="18">
        <v>102.2</v>
      </c>
      <c r="M44" s="18">
        <f>M43/K43*100-4</f>
        <v>98.200000000000017</v>
      </c>
      <c r="N44" s="18">
        <f>N43/L43*100-4</f>
        <v>99</v>
      </c>
      <c r="O44" s="18">
        <f t="shared" ref="O44:R44" si="3">O43/M43*100-4</f>
        <v>98.8</v>
      </c>
      <c r="P44" s="18">
        <f t="shared" si="3"/>
        <v>99.499999999999986</v>
      </c>
      <c r="Q44" s="18">
        <f t="shared" si="3"/>
        <v>100.1</v>
      </c>
      <c r="R44" s="19">
        <f t="shared" si="3"/>
        <v>100.90000000000002</v>
      </c>
    </row>
    <row r="45" spans="1:18" x14ac:dyDescent="0.3">
      <c r="A45" s="14"/>
      <c r="B45" s="61" t="s">
        <v>40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</row>
    <row r="46" spans="1:18" ht="62.4" x14ac:dyDescent="0.3">
      <c r="A46" s="14" t="s">
        <v>93</v>
      </c>
      <c r="B46" s="15" t="s">
        <v>44</v>
      </c>
      <c r="C46" s="15" t="s">
        <v>8</v>
      </c>
      <c r="D46" s="16">
        <v>13.583</v>
      </c>
      <c r="E46" s="16">
        <v>12.917</v>
      </c>
      <c r="F46" s="16">
        <v>12.38</v>
      </c>
      <c r="G46" s="16">
        <v>11.8</v>
      </c>
      <c r="H46" s="16">
        <v>12.3</v>
      </c>
      <c r="I46" s="16">
        <v>11.75</v>
      </c>
      <c r="J46" s="16">
        <v>12.26</v>
      </c>
      <c r="K46" s="16">
        <v>11.65</v>
      </c>
      <c r="L46" s="16">
        <v>12.195</v>
      </c>
      <c r="M46" s="16">
        <v>11.58</v>
      </c>
      <c r="N46" s="16">
        <v>12.13</v>
      </c>
      <c r="O46" s="16">
        <v>11.54</v>
      </c>
      <c r="P46" s="16">
        <v>12.09</v>
      </c>
      <c r="Q46" s="16">
        <v>11.48</v>
      </c>
      <c r="R46" s="17">
        <v>12.05</v>
      </c>
    </row>
    <row r="47" spans="1:18" ht="31.2" x14ac:dyDescent="0.3">
      <c r="A47" s="14" t="s">
        <v>94</v>
      </c>
      <c r="B47" s="15" t="s">
        <v>41</v>
      </c>
      <c r="C47" s="15" t="s">
        <v>8</v>
      </c>
      <c r="D47" s="23">
        <v>4310</v>
      </c>
      <c r="E47" s="5">
        <v>4200</v>
      </c>
      <c r="F47" s="5">
        <v>4200</v>
      </c>
      <c r="G47" s="20">
        <v>4210</v>
      </c>
      <c r="H47" s="20">
        <v>4220</v>
      </c>
      <c r="I47" s="20">
        <v>4220</v>
      </c>
      <c r="J47" s="20">
        <v>4230</v>
      </c>
      <c r="K47" s="20">
        <v>4230</v>
      </c>
      <c r="L47" s="20">
        <v>4240</v>
      </c>
      <c r="M47" s="20">
        <v>4230</v>
      </c>
      <c r="N47" s="20">
        <v>4240</v>
      </c>
      <c r="O47" s="20">
        <v>4250</v>
      </c>
      <c r="P47" s="20">
        <v>4240</v>
      </c>
      <c r="Q47" s="20">
        <v>4250</v>
      </c>
      <c r="R47" s="24">
        <v>4260</v>
      </c>
    </row>
    <row r="48" spans="1:18" ht="63" thickBot="1" x14ac:dyDescent="0.35">
      <c r="A48" s="25" t="s">
        <v>95</v>
      </c>
      <c r="B48" s="26" t="s">
        <v>42</v>
      </c>
      <c r="C48" s="26" t="s">
        <v>43</v>
      </c>
      <c r="D48" s="27">
        <v>0.89</v>
      </c>
      <c r="E48" s="27">
        <v>0.92</v>
      </c>
      <c r="F48" s="48">
        <v>0.92612419700214121</v>
      </c>
      <c r="G48" s="48">
        <v>0.93340173243677826</v>
      </c>
      <c r="H48" s="48">
        <v>0.90102941801700576</v>
      </c>
      <c r="I48" s="48">
        <v>0.93528933148437965</v>
      </c>
      <c r="J48" s="48">
        <v>0.90285155120168459</v>
      </c>
      <c r="K48" s="48">
        <v>0.93712020901355797</v>
      </c>
      <c r="L48" s="48">
        <v>0.90461893008823235</v>
      </c>
      <c r="M48" s="27">
        <v>0.94</v>
      </c>
      <c r="N48" s="46">
        <v>0.9</v>
      </c>
      <c r="O48" s="46">
        <v>0.94</v>
      </c>
      <c r="P48" s="46">
        <v>0.9</v>
      </c>
      <c r="Q48" s="46">
        <v>0.94</v>
      </c>
      <c r="R48" s="47">
        <v>0.9</v>
      </c>
    </row>
    <row r="50" spans="1:18" x14ac:dyDescent="0.3">
      <c r="A50" s="64" t="s">
        <v>99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2" spans="1:18" s="45" customFormat="1" x14ac:dyDescent="0.3">
      <c r="A52" s="44"/>
      <c r="B52" s="45" t="s">
        <v>72</v>
      </c>
      <c r="D52" s="45">
        <v>114.3</v>
      </c>
      <c r="E52" s="45">
        <v>105.3</v>
      </c>
      <c r="F52" s="45">
        <v>105.3</v>
      </c>
      <c r="G52" s="45">
        <v>104.5</v>
      </c>
      <c r="H52" s="45">
        <v>105.2</v>
      </c>
      <c r="I52" s="45">
        <v>104.4</v>
      </c>
      <c r="J52" s="45">
        <v>104.3</v>
      </c>
      <c r="K52" s="45">
        <v>104.1</v>
      </c>
      <c r="L52" s="45">
        <v>104.7</v>
      </c>
      <c r="M52" s="45">
        <v>105</v>
      </c>
      <c r="N52" s="45">
        <v>105</v>
      </c>
      <c r="O52" s="45">
        <v>106</v>
      </c>
      <c r="P52" s="45">
        <v>106</v>
      </c>
      <c r="Q52" s="45">
        <v>105</v>
      </c>
      <c r="R52" s="45">
        <v>105</v>
      </c>
    </row>
    <row r="53" spans="1:18" x14ac:dyDescent="0.3">
      <c r="B53" s="1" t="s">
        <v>73</v>
      </c>
      <c r="M53" s="1">
        <v>102.2</v>
      </c>
      <c r="N53" s="1">
        <v>103</v>
      </c>
      <c r="O53" s="1">
        <v>102.8</v>
      </c>
      <c r="P53" s="1">
        <v>103.5</v>
      </c>
      <c r="Q53" s="1">
        <v>104.1</v>
      </c>
      <c r="R53" s="1">
        <v>104.9</v>
      </c>
    </row>
  </sheetData>
  <mergeCells count="34">
    <mergeCell ref="G9:H9"/>
    <mergeCell ref="I9:J9"/>
    <mergeCell ref="K9:L9"/>
    <mergeCell ref="M8:N8"/>
    <mergeCell ref="D8:D10"/>
    <mergeCell ref="E8:E10"/>
    <mergeCell ref="F8:F10"/>
    <mergeCell ref="K8:L8"/>
    <mergeCell ref="B14:R14"/>
    <mergeCell ref="B11:R11"/>
    <mergeCell ref="B25:R25"/>
    <mergeCell ref="A50:R50"/>
    <mergeCell ref="B28:R28"/>
    <mergeCell ref="B39:R39"/>
    <mergeCell ref="B42:R42"/>
    <mergeCell ref="B45:R45"/>
    <mergeCell ref="B32:R32"/>
    <mergeCell ref="B34:R34"/>
    <mergeCell ref="N2:R2"/>
    <mergeCell ref="N1:R1"/>
    <mergeCell ref="N3:R3"/>
    <mergeCell ref="M9:N9"/>
    <mergeCell ref="O9:P9"/>
    <mergeCell ref="Q9:R9"/>
    <mergeCell ref="A5:R5"/>
    <mergeCell ref="O8:P8"/>
    <mergeCell ref="Q8:R8"/>
    <mergeCell ref="A7:A10"/>
    <mergeCell ref="B7:B10"/>
    <mergeCell ref="C7:C10"/>
    <mergeCell ref="D7:E7"/>
    <mergeCell ref="G8:H8"/>
    <mergeCell ref="I8:J8"/>
    <mergeCell ref="G7:R7"/>
  </mergeCells>
  <pageMargins left="0.70866141732283472" right="0.70866141732283472" top="0.74803149606299213" bottom="0.74803149606299213" header="0.31496062992125984" footer="0.31496062992125984"/>
  <pageSetup paperSize="9" scale="52" fitToHeight="5" orientation="landscape" r:id="rId1"/>
  <rowBreaks count="1" manualBreakCount="1">
    <brk id="2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Лист1!_ftnref1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2017-10-30T09:02:46Z</dcterms:modified>
</cp:coreProperties>
</file>