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27810" windowHeight="12300"/>
  </bookViews>
  <sheets>
    <sheet name="2020" sheetId="1" r:id="rId1"/>
  </sheets>
  <definedNames>
    <definedName name="_xlnm.Print_Area" localSheetId="0">'2020'!$A$1:$H$74</definedName>
  </definedNames>
  <calcPr calcId="144525" refMode="R1C1"/>
</workbook>
</file>

<file path=xl/calcChain.xml><?xml version="1.0" encoding="utf-8"?>
<calcChain xmlns="http://schemas.openxmlformats.org/spreadsheetml/2006/main">
  <c r="H61" i="1" l="1"/>
  <c r="H59" i="1"/>
  <c r="G50" i="1" l="1"/>
  <c r="E50" i="1" l="1"/>
  <c r="G43" i="1"/>
  <c r="E43" i="1"/>
  <c r="G36" i="1"/>
  <c r="E36" i="1"/>
  <c r="G29" i="1"/>
  <c r="E29" i="1"/>
  <c r="F53" i="1"/>
  <c r="D53" i="1"/>
  <c r="F52" i="1"/>
  <c r="D52" i="1"/>
  <c r="G51" i="1"/>
  <c r="G53" i="1" s="1"/>
  <c r="E51" i="1"/>
  <c r="E53" i="1" s="1"/>
  <c r="G49" i="1"/>
  <c r="G52" i="1" s="1"/>
  <c r="E49" i="1"/>
  <c r="E52" i="1" s="1"/>
  <c r="F46" i="1"/>
  <c r="D46" i="1"/>
  <c r="F45" i="1"/>
  <c r="D45" i="1"/>
  <c r="G44" i="1"/>
  <c r="G46" i="1" s="1"/>
  <c r="E44" i="1"/>
  <c r="E46" i="1" s="1"/>
  <c r="G42" i="1"/>
  <c r="G45" i="1" s="1"/>
  <c r="E42" i="1"/>
  <c r="E45" i="1" s="1"/>
  <c r="F39" i="1"/>
  <c r="D39" i="1"/>
  <c r="F38" i="1"/>
  <c r="D38" i="1"/>
  <c r="G37" i="1"/>
  <c r="G39" i="1" s="1"/>
  <c r="E37" i="1"/>
  <c r="E39" i="1" s="1"/>
  <c r="G35" i="1"/>
  <c r="G38" i="1" s="1"/>
  <c r="E35" i="1"/>
  <c r="E38" i="1" s="1"/>
  <c r="G30" i="1"/>
  <c r="G32" i="1" s="1"/>
  <c r="E30" i="1"/>
  <c r="E32" i="1" s="1"/>
  <c r="F28" i="1"/>
  <c r="D28" i="1"/>
  <c r="D31" i="1" s="1"/>
  <c r="H21" i="1"/>
  <c r="H20" i="1"/>
  <c r="G19" i="1"/>
  <c r="D17" i="1"/>
  <c r="D14" i="1"/>
  <c r="E8" i="1"/>
  <c r="H56" i="1"/>
  <c r="F31" i="1" l="1"/>
  <c r="F33" i="1" s="1"/>
  <c r="G54" i="1"/>
  <c r="F54" i="1"/>
  <c r="E54" i="1"/>
  <c r="D54" i="1"/>
  <c r="G47" i="1"/>
  <c r="F47" i="1"/>
  <c r="E47" i="1"/>
  <c r="D47" i="1"/>
  <c r="F40" i="1"/>
  <c r="D40" i="1"/>
  <c r="G40" i="1"/>
  <c r="E40" i="1"/>
  <c r="D33" i="1"/>
  <c r="H40" i="1" l="1"/>
  <c r="H47" i="1"/>
  <c r="H54" i="1"/>
  <c r="H58" i="1"/>
  <c r="H74" i="1" l="1"/>
  <c r="H73" i="1"/>
  <c r="H72" i="1"/>
  <c r="H70" i="1"/>
  <c r="H69" i="1"/>
  <c r="H68" i="1"/>
  <c r="H65" i="1"/>
  <c r="H66" i="1"/>
  <c r="H64" i="1"/>
  <c r="H50" i="1"/>
  <c r="H51" i="1"/>
  <c r="H52" i="1"/>
  <c r="H53" i="1"/>
  <c r="H43" i="1"/>
  <c r="H44" i="1"/>
  <c r="H45" i="1"/>
  <c r="H46" i="1"/>
  <c r="H36" i="1"/>
  <c r="H37" i="1"/>
  <c r="H38" i="1"/>
  <c r="H39" i="1"/>
  <c r="H29" i="1"/>
  <c r="H30" i="1"/>
  <c r="H32" i="1"/>
  <c r="H49" i="1"/>
  <c r="H42" i="1"/>
  <c r="H35" i="1"/>
  <c r="F25" i="1" l="1"/>
  <c r="F26" i="1" s="1"/>
  <c r="D25" i="1"/>
  <c r="D26" i="1" s="1"/>
  <c r="G24" i="1"/>
  <c r="G28" i="1" s="1"/>
  <c r="E24" i="1"/>
  <c r="E28" i="1" s="1"/>
  <c r="E31" i="1" s="1"/>
  <c r="E33" i="1" s="1"/>
  <c r="A24" i="1"/>
  <c r="A25" i="1" s="1"/>
  <c r="G23" i="1"/>
  <c r="E23" i="1"/>
  <c r="E25" i="1" s="1"/>
  <c r="E19" i="1"/>
  <c r="G18" i="1"/>
  <c r="E18" i="1"/>
  <c r="A18" i="1"/>
  <c r="A19" i="1" s="1"/>
  <c r="A20" i="1" s="1"/>
  <c r="A21" i="1" s="1"/>
  <c r="G17" i="1"/>
  <c r="E17" i="1"/>
  <c r="G15" i="1"/>
  <c r="E15" i="1"/>
  <c r="A15" i="1"/>
  <c r="G14" i="1"/>
  <c r="E14" i="1"/>
  <c r="F11" i="1"/>
  <c r="D11" i="1"/>
  <c r="F10" i="1"/>
  <c r="D10" i="1"/>
  <c r="G9" i="1"/>
  <c r="E9" i="1"/>
  <c r="E11" i="1" s="1"/>
  <c r="G8" i="1"/>
  <c r="A8" i="1"/>
  <c r="A9" i="1" s="1"/>
  <c r="A10" i="1" s="1"/>
  <c r="A11" i="1" s="1"/>
  <c r="G7" i="1"/>
  <c r="E7" i="1"/>
  <c r="E10" i="1" s="1"/>
  <c r="G31" i="1" l="1"/>
  <c r="H28" i="1"/>
  <c r="D12" i="1"/>
  <c r="E26" i="1"/>
  <c r="E12" i="1"/>
  <c r="F12" i="1"/>
  <c r="G11" i="1"/>
  <c r="H9" i="1"/>
  <c r="H18" i="1"/>
  <c r="H15" i="1"/>
  <c r="H17" i="1"/>
  <c r="H24" i="1"/>
  <c r="H8" i="1"/>
  <c r="H14" i="1"/>
  <c r="H19" i="1"/>
  <c r="G25" i="1"/>
  <c r="H23" i="1"/>
  <c r="G10" i="1"/>
  <c r="H10" i="1" s="1"/>
  <c r="H7" i="1"/>
  <c r="G33" i="1" l="1"/>
  <c r="H33" i="1" s="1"/>
  <c r="H31" i="1"/>
  <c r="H25" i="1"/>
  <c r="G26" i="1"/>
  <c r="H26" i="1" s="1"/>
  <c r="H11" i="1"/>
  <c r="G12" i="1"/>
  <c r="H12" i="1" s="1"/>
</calcChain>
</file>

<file path=xl/sharedStrings.xml><?xml version="1.0" encoding="utf-8"?>
<sst xmlns="http://schemas.openxmlformats.org/spreadsheetml/2006/main" count="131" uniqueCount="47">
  <si>
    <t>№</t>
  </si>
  <si>
    <t>Наименование</t>
  </si>
  <si>
    <t>куб. м.</t>
  </si>
  <si>
    <t>Гкал</t>
  </si>
  <si>
    <t>кг.</t>
  </si>
  <si>
    <t>Ед. изм.</t>
  </si>
  <si>
    <t xml:space="preserve">Водоотведение </t>
  </si>
  <si>
    <t xml:space="preserve">Тепловая энергия </t>
  </si>
  <si>
    <t xml:space="preserve">рост, % </t>
  </si>
  <si>
    <t>Одноставочный тариф</t>
  </si>
  <si>
    <t>квт*ч</t>
  </si>
  <si>
    <t>Дневная зона</t>
  </si>
  <si>
    <t>Ночная зона</t>
  </si>
  <si>
    <t>в домах, оборудованных газовыми плитами</t>
  </si>
  <si>
    <t>в домах, оборудованных стационарными электрическими  плитами</t>
  </si>
  <si>
    <t>Итого горячая вода</t>
  </si>
  <si>
    <t xml:space="preserve">Холодная вода </t>
  </si>
  <si>
    <t>Подвоз питьевой воды  (ЭОТ / ТФ д/населения)</t>
  </si>
  <si>
    <t>Тепловая энергия д.Ванзеват</t>
  </si>
  <si>
    <t>8</t>
  </si>
  <si>
    <t>Компонент на холодную воду для приготовления горячей воды</t>
  </si>
  <si>
    <t>Компонент на тепловую энергию для приготовления горячей воды</t>
  </si>
  <si>
    <t>I полугодие     2020 года       (без НДС)</t>
  </si>
  <si>
    <t>I полугодие     2020 года                         (с НДС)</t>
  </si>
  <si>
    <t>II полугодие    2020 года                  (без НДС)</t>
  </si>
  <si>
    <t>II полугодие    2020 года                   (с НДС)</t>
  </si>
  <si>
    <t>Обращение с ТКО</t>
  </si>
  <si>
    <t>1103,63 / 387,75</t>
  </si>
  <si>
    <t>1142,29 /401,32</t>
  </si>
  <si>
    <t xml:space="preserve">Сжиженный газ  для бытовых нужд </t>
  </si>
  <si>
    <t>с.п. Верхнеказымский (тариф на ТЭ АО "ЮКЭК-Белоярский")</t>
  </si>
  <si>
    <t xml:space="preserve"> с.п. Верхнеказымский (тариф на ТЭ Верхнеказымское ЛПУ)</t>
  </si>
  <si>
    <t>Газ природный (все, кроме с.п.Лыхма)</t>
  </si>
  <si>
    <t>Газ природный (с.п.Лыхма)</t>
  </si>
  <si>
    <t xml:space="preserve">Цены на газ сжиженный </t>
  </si>
  <si>
    <t>Цены на газ природный</t>
  </si>
  <si>
    <t>Цены на электроэнергию г.п.Белоярский</t>
  </si>
  <si>
    <t>Цены на электроэнергию в сельских населенных пунктах</t>
  </si>
  <si>
    <t>Газ сжиженный</t>
  </si>
  <si>
    <t>г.п. Белоярский</t>
  </si>
  <si>
    <t xml:space="preserve">с.п. Казым </t>
  </si>
  <si>
    <t xml:space="preserve">с.п. Полноват </t>
  </si>
  <si>
    <t xml:space="preserve"> с.п.Лыхма </t>
  </si>
  <si>
    <t xml:space="preserve"> с.п.Сорум</t>
  </si>
  <si>
    <t xml:space="preserve"> с.п.Сосновка </t>
  </si>
  <si>
    <t>ИНФОРМАЦИЯ О ТАРИФАХ НА КОММУНАЛЬНЫЕ УСЛУГИ В БЕЛОЯРСКОМ РАЙОНЕ НА 2020 ГОД</t>
  </si>
  <si>
    <t xml:space="preserve">Единый тариф на услугу регионального оператора по обращению с ТКО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</si>
</sst>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"/>
    <numFmt numFmtId="165" formatCode="0.0"/>
  </numFmts>
  <fonts count="9" x14ac:knownFonts="1"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horizontal="left"/>
    </xf>
    <xf numFmtId="43" fontId="6" fillId="0" borderId="0" applyFont="0" applyFill="0" applyBorder="0" applyAlignment="0" applyProtection="0"/>
    <xf numFmtId="0" fontId="1" fillId="0" borderId="0">
      <alignment horizontal="left"/>
    </xf>
  </cellStyleXfs>
  <cellXfs count="57">
    <xf numFmtId="0" fontId="0" fillId="0" borderId="0" xfId="0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2" borderId="0" xfId="0" applyFont="1" applyFill="1" applyAlignment="1"/>
    <xf numFmtId="0" fontId="5" fillId="2" borderId="1" xfId="0" applyNumberFormat="1" applyFont="1" applyFill="1" applyBorder="1" applyAlignment="1">
      <alignment horizontal="center" vertical="center"/>
    </xf>
    <xf numFmtId="4" fontId="2" fillId="2" borderId="1" xfId="1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/>
    <xf numFmtId="0" fontId="2" fillId="2" borderId="0" xfId="0" applyFont="1" applyFill="1" applyAlignment="1">
      <alignment horizontal="right"/>
    </xf>
    <xf numFmtId="4" fontId="2" fillId="2" borderId="2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/>
    </xf>
    <xf numFmtId="4" fontId="8" fillId="0" borderId="1" xfId="1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14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102"/>
  <sheetViews>
    <sheetView tabSelected="1" view="pageBreakPreview" zoomScale="90" zoomScaleNormal="100" zoomScaleSheetLayoutView="90" workbookViewId="0">
      <pane ySplit="5" topLeftCell="A39" activePane="bottomLeft" state="frozen"/>
      <selection pane="bottomLeft" activeCell="A56" sqref="A56"/>
    </sheetView>
  </sheetViews>
  <sheetFormatPr defaultColWidth="10.5" defaultRowHeight="15.75" x14ac:dyDescent="0.25"/>
  <cols>
    <col min="1" max="1" width="4.1640625" style="3" customWidth="1"/>
    <col min="2" max="2" width="39.33203125" style="15" customWidth="1"/>
    <col min="3" max="3" width="8.1640625" style="3" customWidth="1"/>
    <col min="4" max="4" width="17.5" style="20" customWidth="1"/>
    <col min="5" max="5" width="17.1640625" style="3" customWidth="1"/>
    <col min="6" max="6" width="17.33203125" style="20" customWidth="1"/>
    <col min="7" max="8" width="17.5" style="3" customWidth="1"/>
    <col min="9" max="9" width="11" style="3" bestFit="1" customWidth="1"/>
    <col min="10" max="16384" width="10.5" style="3"/>
  </cols>
  <sheetData>
    <row r="2" spans="1:8" x14ac:dyDescent="0.25">
      <c r="A2" s="1"/>
      <c r="B2" s="54" t="s">
        <v>45</v>
      </c>
      <c r="C2" s="54"/>
      <c r="D2" s="54"/>
      <c r="E2" s="54"/>
      <c r="F2" s="54"/>
      <c r="G2" s="54"/>
      <c r="H2" s="54"/>
    </row>
    <row r="3" spans="1:8" x14ac:dyDescent="0.25">
      <c r="A3" s="1"/>
      <c r="B3" s="2"/>
      <c r="C3" s="1"/>
      <c r="D3" s="16"/>
      <c r="E3" s="1"/>
      <c r="F3" s="21"/>
      <c r="G3" s="4"/>
      <c r="H3" s="4"/>
    </row>
    <row r="4" spans="1:8" s="5" customFormat="1" ht="56.25" customHeight="1" x14ac:dyDescent="0.2">
      <c r="A4" s="32" t="s">
        <v>0</v>
      </c>
      <c r="B4" s="32" t="s">
        <v>1</v>
      </c>
      <c r="C4" s="25" t="s">
        <v>5</v>
      </c>
      <c r="D4" s="36" t="s">
        <v>22</v>
      </c>
      <c r="E4" s="25" t="s">
        <v>23</v>
      </c>
      <c r="F4" s="36" t="s">
        <v>24</v>
      </c>
      <c r="G4" s="25" t="s">
        <v>25</v>
      </c>
      <c r="H4" s="25" t="s">
        <v>8</v>
      </c>
    </row>
    <row r="5" spans="1:8" ht="15.95" customHeight="1" x14ac:dyDescent="0.25">
      <c r="A5" s="6">
        <v>1</v>
      </c>
      <c r="B5" s="6">
        <v>2</v>
      </c>
      <c r="C5" s="7">
        <v>3</v>
      </c>
      <c r="D5" s="17">
        <v>4</v>
      </c>
      <c r="E5" s="7">
        <v>5</v>
      </c>
      <c r="F5" s="17">
        <v>6</v>
      </c>
      <c r="G5" s="8">
        <v>7</v>
      </c>
      <c r="H5" s="26" t="s">
        <v>19</v>
      </c>
    </row>
    <row r="6" spans="1:8" s="9" customFormat="1" ht="15.95" customHeight="1" x14ac:dyDescent="0.2">
      <c r="A6" s="55" t="s">
        <v>39</v>
      </c>
      <c r="B6" s="56"/>
      <c r="C6" s="56"/>
      <c r="D6" s="56"/>
      <c r="E6" s="56"/>
      <c r="F6" s="56"/>
      <c r="G6" s="56"/>
      <c r="H6" s="56"/>
    </row>
    <row r="7" spans="1:8" s="9" customFormat="1" x14ac:dyDescent="0.2">
      <c r="A7" s="10">
        <v>1</v>
      </c>
      <c r="B7" s="11" t="s">
        <v>16</v>
      </c>
      <c r="C7" s="12" t="s">
        <v>2</v>
      </c>
      <c r="D7" s="18">
        <v>74.430000000000007</v>
      </c>
      <c r="E7" s="27">
        <f>ROUND(D7*1.2,2)</f>
        <v>89.32</v>
      </c>
      <c r="F7" s="18">
        <v>74.430000000000007</v>
      </c>
      <c r="G7" s="27">
        <f>ROUND(F7*1.2,2)</f>
        <v>89.32</v>
      </c>
      <c r="H7" s="39">
        <f>G7/E7*100</f>
        <v>100</v>
      </c>
    </row>
    <row r="8" spans="1:8" s="9" customFormat="1" x14ac:dyDescent="0.2">
      <c r="A8" s="10">
        <f t="shared" ref="A8:A11" si="0">A7+1</f>
        <v>2</v>
      </c>
      <c r="B8" s="11" t="s">
        <v>6</v>
      </c>
      <c r="C8" s="12" t="s">
        <v>2</v>
      </c>
      <c r="D8" s="18">
        <v>48.51</v>
      </c>
      <c r="E8" s="27">
        <f>D8*1.2</f>
        <v>58.211999999999996</v>
      </c>
      <c r="F8" s="18">
        <v>54.12</v>
      </c>
      <c r="G8" s="27">
        <f t="shared" ref="G8:G9" si="1">ROUND(F8*1.2,2)</f>
        <v>64.94</v>
      </c>
      <c r="H8" s="39">
        <f t="shared" ref="H8:H12" si="2">G8/E8*100</f>
        <v>111.55775441489727</v>
      </c>
    </row>
    <row r="9" spans="1:8" s="9" customFormat="1" x14ac:dyDescent="0.2">
      <c r="A9" s="10">
        <f t="shared" si="0"/>
        <v>3</v>
      </c>
      <c r="B9" s="11" t="s">
        <v>7</v>
      </c>
      <c r="C9" s="13" t="s">
        <v>3</v>
      </c>
      <c r="D9" s="18">
        <v>1382.67</v>
      </c>
      <c r="E9" s="27">
        <f t="shared" ref="E9" si="3">ROUND(D9*1.2,2)</f>
        <v>1659.2</v>
      </c>
      <c r="F9" s="22">
        <v>1382.67</v>
      </c>
      <c r="G9" s="27">
        <f t="shared" si="1"/>
        <v>1659.2</v>
      </c>
      <c r="H9" s="39">
        <f t="shared" si="2"/>
        <v>100</v>
      </c>
    </row>
    <row r="10" spans="1:8" s="9" customFormat="1" ht="30" customHeight="1" x14ac:dyDescent="0.2">
      <c r="A10" s="10">
        <f t="shared" si="0"/>
        <v>4</v>
      </c>
      <c r="B10" s="11" t="s">
        <v>20</v>
      </c>
      <c r="C10" s="12" t="s">
        <v>2</v>
      </c>
      <c r="D10" s="18">
        <f>D7</f>
        <v>74.430000000000007</v>
      </c>
      <c r="E10" s="27">
        <f>E7</f>
        <v>89.32</v>
      </c>
      <c r="F10" s="22">
        <f>F7</f>
        <v>74.430000000000007</v>
      </c>
      <c r="G10" s="27">
        <f>G7</f>
        <v>89.32</v>
      </c>
      <c r="H10" s="39">
        <f t="shared" si="2"/>
        <v>100</v>
      </c>
    </row>
    <row r="11" spans="1:8" s="9" customFormat="1" ht="30" customHeight="1" x14ac:dyDescent="0.2">
      <c r="A11" s="10">
        <f t="shared" si="0"/>
        <v>5</v>
      </c>
      <c r="B11" s="11" t="s">
        <v>21</v>
      </c>
      <c r="C11" s="13" t="s">
        <v>3</v>
      </c>
      <c r="D11" s="18">
        <f>D9</f>
        <v>1382.67</v>
      </c>
      <c r="E11" s="27">
        <f>E9</f>
        <v>1659.2</v>
      </c>
      <c r="F11" s="22">
        <f>F9</f>
        <v>1382.67</v>
      </c>
      <c r="G11" s="27">
        <f>G9</f>
        <v>1659.2</v>
      </c>
      <c r="H11" s="39">
        <f t="shared" si="2"/>
        <v>100</v>
      </c>
    </row>
    <row r="12" spans="1:8" s="9" customFormat="1" x14ac:dyDescent="0.2">
      <c r="A12" s="10"/>
      <c r="B12" s="11" t="s">
        <v>15</v>
      </c>
      <c r="C12" s="13" t="s">
        <v>2</v>
      </c>
      <c r="D12" s="18">
        <f>D11*0.0525+D10</f>
        <v>147.02017499999999</v>
      </c>
      <c r="E12" s="27">
        <f>E11*0.0525+E10</f>
        <v>176.428</v>
      </c>
      <c r="F12" s="22">
        <f>F11*0.0525+F10</f>
        <v>147.02017499999999</v>
      </c>
      <c r="G12" s="27">
        <f>G11*0.0525+G10</f>
        <v>176.428</v>
      </c>
      <c r="H12" s="39">
        <f t="shared" si="2"/>
        <v>100</v>
      </c>
    </row>
    <row r="13" spans="1:8" s="9" customFormat="1" ht="15.95" customHeight="1" x14ac:dyDescent="0.2">
      <c r="A13" s="55" t="s">
        <v>40</v>
      </c>
      <c r="B13" s="56"/>
      <c r="C13" s="56"/>
      <c r="D13" s="56"/>
      <c r="E13" s="56"/>
      <c r="F13" s="56"/>
      <c r="G13" s="56"/>
      <c r="H13" s="56"/>
    </row>
    <row r="14" spans="1:8" s="9" customFormat="1" x14ac:dyDescent="0.2">
      <c r="A14" s="10">
        <v>1</v>
      </c>
      <c r="B14" s="11" t="s">
        <v>16</v>
      </c>
      <c r="C14" s="12" t="s">
        <v>2</v>
      </c>
      <c r="D14" s="18">
        <f>D7</f>
        <v>74.430000000000007</v>
      </c>
      <c r="E14" s="27">
        <f>ROUND(D14*1.2,2)</f>
        <v>89.32</v>
      </c>
      <c r="F14" s="18">
        <v>74.430000000000007</v>
      </c>
      <c r="G14" s="27">
        <f>ROUND(F14*1.2,2)</f>
        <v>89.32</v>
      </c>
      <c r="H14" s="39">
        <f>G14/E14*100</f>
        <v>100</v>
      </c>
    </row>
    <row r="15" spans="1:8" s="9" customFormat="1" x14ac:dyDescent="0.2">
      <c r="A15" s="14">
        <f>A14+1</f>
        <v>2</v>
      </c>
      <c r="B15" s="11" t="s">
        <v>7</v>
      </c>
      <c r="C15" s="13" t="s">
        <v>3</v>
      </c>
      <c r="D15" s="18">
        <v>2382.59</v>
      </c>
      <c r="E15" s="27">
        <f t="shared" ref="E15:G15" si="4">ROUND(D15*1.2,2)</f>
        <v>2859.11</v>
      </c>
      <c r="F15" s="18">
        <v>2425.09</v>
      </c>
      <c r="G15" s="27">
        <f t="shared" si="4"/>
        <v>2910.11</v>
      </c>
      <c r="H15" s="39">
        <f t="shared" ref="H15" si="5">G15/E15*100</f>
        <v>101.7837718730654</v>
      </c>
    </row>
    <row r="16" spans="1:8" s="9" customFormat="1" ht="15.95" customHeight="1" x14ac:dyDescent="0.2">
      <c r="A16" s="55" t="s">
        <v>41</v>
      </c>
      <c r="B16" s="56"/>
      <c r="C16" s="56"/>
      <c r="D16" s="56"/>
      <c r="E16" s="56"/>
      <c r="F16" s="56"/>
      <c r="G16" s="56"/>
      <c r="H16" s="56"/>
    </row>
    <row r="17" spans="1:8" s="9" customFormat="1" x14ac:dyDescent="0.2">
      <c r="A17" s="10">
        <v>1</v>
      </c>
      <c r="B17" s="11" t="s">
        <v>16</v>
      </c>
      <c r="C17" s="12" t="s">
        <v>2</v>
      </c>
      <c r="D17" s="18">
        <f>D7</f>
        <v>74.430000000000007</v>
      </c>
      <c r="E17" s="27">
        <f t="shared" ref="E17:E19" si="6">ROUND(D17*1.2,2)</f>
        <v>89.32</v>
      </c>
      <c r="F17" s="18">
        <v>74.430000000000007</v>
      </c>
      <c r="G17" s="27">
        <f t="shared" ref="G17:G24" si="7">ROUND(F17*1.2,2)</f>
        <v>89.32</v>
      </c>
      <c r="H17" s="39">
        <f>G17/E17*100</f>
        <v>100</v>
      </c>
    </row>
    <row r="18" spans="1:8" s="9" customFormat="1" x14ac:dyDescent="0.2">
      <c r="A18" s="14">
        <f>A17+1</f>
        <v>2</v>
      </c>
      <c r="B18" s="11" t="s">
        <v>7</v>
      </c>
      <c r="C18" s="13" t="s">
        <v>3</v>
      </c>
      <c r="D18" s="18">
        <v>2407.31</v>
      </c>
      <c r="E18" s="27">
        <f t="shared" si="6"/>
        <v>2888.77</v>
      </c>
      <c r="F18" s="18">
        <v>2407.31</v>
      </c>
      <c r="G18" s="27">
        <f t="shared" si="7"/>
        <v>2888.77</v>
      </c>
      <c r="H18" s="39">
        <f t="shared" ref="H18:H19" si="8">G18/E18*100</f>
        <v>100</v>
      </c>
    </row>
    <row r="19" spans="1:8" s="9" customFormat="1" x14ac:dyDescent="0.2">
      <c r="A19" s="14">
        <f t="shared" ref="A19:A21" si="9">A18+1</f>
        <v>3</v>
      </c>
      <c r="B19" s="11" t="s">
        <v>18</v>
      </c>
      <c r="C19" s="13" t="s">
        <v>3</v>
      </c>
      <c r="D19" s="18">
        <v>4971.3900000000003</v>
      </c>
      <c r="E19" s="27">
        <f t="shared" si="6"/>
        <v>5965.67</v>
      </c>
      <c r="F19" s="18">
        <v>5145.37</v>
      </c>
      <c r="G19" s="27">
        <f>ROUND(F19*1.2,2)</f>
        <v>6174.44</v>
      </c>
      <c r="H19" s="39">
        <f t="shared" si="8"/>
        <v>103.49952310469736</v>
      </c>
    </row>
    <row r="20" spans="1:8" s="9" customFormat="1" ht="30" customHeight="1" x14ac:dyDescent="0.2">
      <c r="A20" s="14">
        <f t="shared" si="9"/>
        <v>4</v>
      </c>
      <c r="B20" s="11" t="s">
        <v>17</v>
      </c>
      <c r="C20" s="12" t="s">
        <v>2</v>
      </c>
      <c r="D20" s="18">
        <v>919.69</v>
      </c>
      <c r="E20" s="29" t="s">
        <v>27</v>
      </c>
      <c r="F20" s="18">
        <v>951.88</v>
      </c>
      <c r="G20" s="29" t="s">
        <v>28</v>
      </c>
      <c r="H20" s="39">
        <f>1142.29/1103.63*100</f>
        <v>103.50298560205864</v>
      </c>
    </row>
    <row r="21" spans="1:8" s="9" customFormat="1" ht="30" x14ac:dyDescent="0.2">
      <c r="A21" s="14">
        <f t="shared" si="9"/>
        <v>5</v>
      </c>
      <c r="B21" s="11" t="s">
        <v>29</v>
      </c>
      <c r="C21" s="12" t="s">
        <v>4</v>
      </c>
      <c r="D21" s="18"/>
      <c r="E21" s="27">
        <v>52.4</v>
      </c>
      <c r="F21" s="18"/>
      <c r="G21" s="35">
        <v>53.97</v>
      </c>
      <c r="H21" s="40">
        <f>G21/E21*100</f>
        <v>102.99618320610686</v>
      </c>
    </row>
    <row r="22" spans="1:8" s="9" customFormat="1" ht="15.95" customHeight="1" x14ac:dyDescent="0.2">
      <c r="A22" s="55" t="s">
        <v>30</v>
      </c>
      <c r="B22" s="56"/>
      <c r="C22" s="56"/>
      <c r="D22" s="56"/>
      <c r="E22" s="56"/>
      <c r="F22" s="56"/>
      <c r="G22" s="56"/>
      <c r="H22" s="56"/>
    </row>
    <row r="23" spans="1:8" s="9" customFormat="1" x14ac:dyDescent="0.2">
      <c r="A23" s="14">
        <v>1</v>
      </c>
      <c r="B23" s="11" t="s">
        <v>7</v>
      </c>
      <c r="C23" s="13" t="s">
        <v>3</v>
      </c>
      <c r="D23" s="18">
        <v>1002.78</v>
      </c>
      <c r="E23" s="27">
        <f t="shared" ref="E23:E24" si="10">ROUND(D23*1.2,2)</f>
        <v>1203.3399999999999</v>
      </c>
      <c r="F23" s="18">
        <v>1037.8399999999999</v>
      </c>
      <c r="G23" s="27">
        <f t="shared" si="7"/>
        <v>1245.4100000000001</v>
      </c>
      <c r="H23" s="39">
        <f>G23/E23*100</f>
        <v>103.49610251466753</v>
      </c>
    </row>
    <row r="24" spans="1:8" s="9" customFormat="1" ht="30" customHeight="1" x14ac:dyDescent="0.2">
      <c r="A24" s="14">
        <f>A23+1</f>
        <v>2</v>
      </c>
      <c r="B24" s="11" t="s">
        <v>20</v>
      </c>
      <c r="C24" s="12" t="s">
        <v>2</v>
      </c>
      <c r="D24" s="18">
        <v>48.11</v>
      </c>
      <c r="E24" s="27">
        <f t="shared" si="10"/>
        <v>57.73</v>
      </c>
      <c r="F24" s="18">
        <v>49.75</v>
      </c>
      <c r="G24" s="27">
        <f t="shared" si="7"/>
        <v>59.7</v>
      </c>
      <c r="H24" s="39">
        <f t="shared" ref="H24:H26" si="11">G24/E24*100</f>
        <v>103.41243720769097</v>
      </c>
    </row>
    <row r="25" spans="1:8" s="9" customFormat="1" ht="30" customHeight="1" x14ac:dyDescent="0.2">
      <c r="A25" s="14">
        <f t="shared" ref="A25" si="12">A24+1</f>
        <v>3</v>
      </c>
      <c r="B25" s="11" t="s">
        <v>21</v>
      </c>
      <c r="C25" s="13" t="s">
        <v>3</v>
      </c>
      <c r="D25" s="18">
        <f>D23</f>
        <v>1002.78</v>
      </c>
      <c r="E25" s="27">
        <f>E23</f>
        <v>1203.3399999999999</v>
      </c>
      <c r="F25" s="18">
        <f>F23</f>
        <v>1037.8399999999999</v>
      </c>
      <c r="G25" s="27">
        <f>G23</f>
        <v>1245.4100000000001</v>
      </c>
      <c r="H25" s="39">
        <f t="shared" si="11"/>
        <v>103.49610251466753</v>
      </c>
    </row>
    <row r="26" spans="1:8" s="9" customFormat="1" x14ac:dyDescent="0.2">
      <c r="A26" s="14"/>
      <c r="B26" s="11" t="s">
        <v>15</v>
      </c>
      <c r="C26" s="13" t="s">
        <v>2</v>
      </c>
      <c r="D26" s="18">
        <f>D25*0.0525+D24</f>
        <v>100.75595</v>
      </c>
      <c r="E26" s="27">
        <f>E25*0.0525+E24</f>
        <v>120.90535</v>
      </c>
      <c r="F26" s="18">
        <f>F25*0.0525+F24</f>
        <v>104.2366</v>
      </c>
      <c r="G26" s="27">
        <f>G25*0.0525+G24</f>
        <v>125.08402500000001</v>
      </c>
      <c r="H26" s="39">
        <f t="shared" si="11"/>
        <v>103.45615392536394</v>
      </c>
    </row>
    <row r="27" spans="1:8" x14ac:dyDescent="0.25">
      <c r="A27" s="47" t="s">
        <v>31</v>
      </c>
      <c r="B27" s="48"/>
      <c r="C27" s="48"/>
      <c r="D27" s="48"/>
      <c r="E27" s="48"/>
      <c r="F27" s="48"/>
      <c r="G27" s="48"/>
      <c r="H27" s="48"/>
    </row>
    <row r="28" spans="1:8" x14ac:dyDescent="0.25">
      <c r="A28" s="12">
        <v>1</v>
      </c>
      <c r="B28" s="11" t="s">
        <v>16</v>
      </c>
      <c r="C28" s="12" t="s">
        <v>2</v>
      </c>
      <c r="D28" s="24">
        <f>D24</f>
        <v>48.11</v>
      </c>
      <c r="E28" s="28">
        <f>E24</f>
        <v>57.73</v>
      </c>
      <c r="F28" s="24">
        <f>F24</f>
        <v>49.75</v>
      </c>
      <c r="G28" s="28">
        <f>G24</f>
        <v>59.7</v>
      </c>
      <c r="H28" s="37">
        <f>G28/E28*100</f>
        <v>103.41243720769097</v>
      </c>
    </row>
    <row r="29" spans="1:8" x14ac:dyDescent="0.25">
      <c r="A29" s="12">
        <v>2</v>
      </c>
      <c r="B29" s="11" t="s">
        <v>6</v>
      </c>
      <c r="C29" s="12" t="s">
        <v>2</v>
      </c>
      <c r="D29" s="24">
        <v>46.34</v>
      </c>
      <c r="E29" s="28">
        <f>D29*1.2</f>
        <v>55.608000000000004</v>
      </c>
      <c r="F29" s="24">
        <v>47.95</v>
      </c>
      <c r="G29" s="28">
        <f>F29*1.2</f>
        <v>57.54</v>
      </c>
      <c r="H29" s="37">
        <f t="shared" ref="H29:H33" si="13">G29/E29*100</f>
        <v>103.47432024169183</v>
      </c>
    </row>
    <row r="30" spans="1:8" x14ac:dyDescent="0.25">
      <c r="A30" s="12">
        <v>3</v>
      </c>
      <c r="B30" s="11" t="s">
        <v>7</v>
      </c>
      <c r="C30" s="13" t="s">
        <v>3</v>
      </c>
      <c r="D30" s="24">
        <v>350.13</v>
      </c>
      <c r="E30" s="28">
        <f>D30*1.2</f>
        <v>420.15600000000001</v>
      </c>
      <c r="F30" s="24">
        <v>362.38</v>
      </c>
      <c r="G30" s="28">
        <f>F30*1.2</f>
        <v>434.85599999999999</v>
      </c>
      <c r="H30" s="37">
        <f t="shared" si="13"/>
        <v>103.49870048267786</v>
      </c>
    </row>
    <row r="31" spans="1:8" ht="30" x14ac:dyDescent="0.25">
      <c r="A31" s="12">
        <v>4</v>
      </c>
      <c r="B31" s="11" t="s">
        <v>20</v>
      </c>
      <c r="C31" s="12" t="s">
        <v>2</v>
      </c>
      <c r="D31" s="19">
        <f>D28</f>
        <v>48.11</v>
      </c>
      <c r="E31" s="30">
        <f>E28</f>
        <v>57.73</v>
      </c>
      <c r="F31" s="19">
        <f>F28</f>
        <v>49.75</v>
      </c>
      <c r="G31" s="30">
        <f>G28</f>
        <v>59.7</v>
      </c>
      <c r="H31" s="38">
        <f t="shared" si="13"/>
        <v>103.41243720769097</v>
      </c>
    </row>
    <row r="32" spans="1:8" ht="30" x14ac:dyDescent="0.25">
      <c r="A32" s="12">
        <v>5</v>
      </c>
      <c r="B32" s="11" t="s">
        <v>21</v>
      </c>
      <c r="C32" s="13" t="s">
        <v>3</v>
      </c>
      <c r="D32" s="19">
        <v>343.27</v>
      </c>
      <c r="E32" s="30">
        <f>E30</f>
        <v>420.15600000000001</v>
      </c>
      <c r="F32" s="19">
        <v>350.13</v>
      </c>
      <c r="G32" s="30">
        <f>G30</f>
        <v>434.85599999999999</v>
      </c>
      <c r="H32" s="38">
        <f t="shared" si="13"/>
        <v>103.49870048267786</v>
      </c>
    </row>
    <row r="33" spans="1:8" x14ac:dyDescent="0.25">
      <c r="A33" s="12"/>
      <c r="B33" s="11" t="s">
        <v>15</v>
      </c>
      <c r="C33" s="13" t="s">
        <v>2</v>
      </c>
      <c r="D33" s="19">
        <f>D32*0.0525+D31</f>
        <v>66.131675000000001</v>
      </c>
      <c r="E33" s="30">
        <f>E32*0.0525+E31</f>
        <v>79.78819</v>
      </c>
      <c r="F33" s="19">
        <f>F32*0.0525+F31</f>
        <v>68.131824999999992</v>
      </c>
      <c r="G33" s="30">
        <f>G32*0.0525+G31</f>
        <v>82.529940000000011</v>
      </c>
      <c r="H33" s="38">
        <f t="shared" si="13"/>
        <v>103.43628549538472</v>
      </c>
    </row>
    <row r="34" spans="1:8" x14ac:dyDescent="0.25">
      <c r="A34" s="47" t="s">
        <v>42</v>
      </c>
      <c r="B34" s="48"/>
      <c r="C34" s="48"/>
      <c r="D34" s="48"/>
      <c r="E34" s="48"/>
      <c r="F34" s="48"/>
      <c r="G34" s="48"/>
      <c r="H34" s="48"/>
    </row>
    <row r="35" spans="1:8" x14ac:dyDescent="0.25">
      <c r="A35" s="12">
        <v>1</v>
      </c>
      <c r="B35" s="11" t="s">
        <v>16</v>
      </c>
      <c r="C35" s="12" t="s">
        <v>2</v>
      </c>
      <c r="D35" s="24">
        <v>44.65</v>
      </c>
      <c r="E35" s="28">
        <f>D35*1.2</f>
        <v>53.58</v>
      </c>
      <c r="F35" s="24">
        <v>46.2</v>
      </c>
      <c r="G35" s="28">
        <f>F35*1.2</f>
        <v>55.440000000000005</v>
      </c>
      <c r="H35" s="37">
        <f>G35/E35*100</f>
        <v>103.47144456886899</v>
      </c>
    </row>
    <row r="36" spans="1:8" x14ac:dyDescent="0.25">
      <c r="A36" s="12">
        <v>2</v>
      </c>
      <c r="B36" s="11" t="s">
        <v>6</v>
      </c>
      <c r="C36" s="12" t="s">
        <v>2</v>
      </c>
      <c r="D36" s="24">
        <v>45.4</v>
      </c>
      <c r="E36" s="28">
        <f>D36*1.2</f>
        <v>54.48</v>
      </c>
      <c r="F36" s="24">
        <v>46.94</v>
      </c>
      <c r="G36" s="28">
        <f>F36*1.2</f>
        <v>56.327999999999996</v>
      </c>
      <c r="H36" s="37">
        <f t="shared" ref="H36:H40" si="14">G36/E36*100</f>
        <v>103.3920704845815</v>
      </c>
    </row>
    <row r="37" spans="1:8" x14ac:dyDescent="0.25">
      <c r="A37" s="12">
        <v>3</v>
      </c>
      <c r="B37" s="11" t="s">
        <v>7</v>
      </c>
      <c r="C37" s="13" t="s">
        <v>3</v>
      </c>
      <c r="D37" s="24">
        <v>336.36</v>
      </c>
      <c r="E37" s="28">
        <f>D37*1.2</f>
        <v>403.63200000000001</v>
      </c>
      <c r="F37" s="24">
        <v>348.13</v>
      </c>
      <c r="G37" s="28">
        <f>F37*1.2</f>
        <v>417.75599999999997</v>
      </c>
      <c r="H37" s="37">
        <f t="shared" si="14"/>
        <v>103.49922701867047</v>
      </c>
    </row>
    <row r="38" spans="1:8" ht="30" x14ac:dyDescent="0.25">
      <c r="A38" s="12">
        <v>4</v>
      </c>
      <c r="B38" s="11" t="s">
        <v>20</v>
      </c>
      <c r="C38" s="12" t="s">
        <v>2</v>
      </c>
      <c r="D38" s="19">
        <f>D35</f>
        <v>44.65</v>
      </c>
      <c r="E38" s="30">
        <f>E35</f>
        <v>53.58</v>
      </c>
      <c r="F38" s="19">
        <f>F35</f>
        <v>46.2</v>
      </c>
      <c r="G38" s="30">
        <f>G35</f>
        <v>55.440000000000005</v>
      </c>
      <c r="H38" s="38">
        <f t="shared" si="14"/>
        <v>103.47144456886899</v>
      </c>
    </row>
    <row r="39" spans="1:8" ht="30" x14ac:dyDescent="0.25">
      <c r="A39" s="12">
        <v>5</v>
      </c>
      <c r="B39" s="11" t="s">
        <v>21</v>
      </c>
      <c r="C39" s="13" t="s">
        <v>3</v>
      </c>
      <c r="D39" s="19">
        <f>D37</f>
        <v>336.36</v>
      </c>
      <c r="E39" s="30">
        <f>E37</f>
        <v>403.63200000000001</v>
      </c>
      <c r="F39" s="19">
        <f>F37</f>
        <v>348.13</v>
      </c>
      <c r="G39" s="30">
        <f>G37</f>
        <v>417.75599999999997</v>
      </c>
      <c r="H39" s="38">
        <f t="shared" si="14"/>
        <v>103.49922701867047</v>
      </c>
    </row>
    <row r="40" spans="1:8" x14ac:dyDescent="0.25">
      <c r="A40" s="12"/>
      <c r="B40" s="11" t="s">
        <v>15</v>
      </c>
      <c r="C40" s="13" t="s">
        <v>2</v>
      </c>
      <c r="D40" s="19">
        <f>D39*0.0525+D38</f>
        <v>62.308899999999994</v>
      </c>
      <c r="E40" s="30">
        <f>E39*0.0525+E38</f>
        <v>74.770679999999999</v>
      </c>
      <c r="F40" s="19">
        <f>F39*0.0525+F38</f>
        <v>64.476825000000005</v>
      </c>
      <c r="G40" s="30">
        <f>G39*0.0525+G38</f>
        <v>77.372190000000003</v>
      </c>
      <c r="H40" s="38">
        <f t="shared" si="14"/>
        <v>103.47931836382924</v>
      </c>
    </row>
    <row r="41" spans="1:8" x14ac:dyDescent="0.25">
      <c r="A41" s="47" t="s">
        <v>43</v>
      </c>
      <c r="B41" s="48"/>
      <c r="C41" s="48"/>
      <c r="D41" s="48"/>
      <c r="E41" s="48"/>
      <c r="F41" s="48"/>
      <c r="G41" s="48"/>
      <c r="H41" s="48"/>
    </row>
    <row r="42" spans="1:8" x14ac:dyDescent="0.25">
      <c r="A42" s="23">
        <v>1</v>
      </c>
      <c r="B42" s="11" t="s">
        <v>16</v>
      </c>
      <c r="C42" s="12" t="s">
        <v>2</v>
      </c>
      <c r="D42" s="19">
        <v>46.63</v>
      </c>
      <c r="E42" s="30">
        <f>D42*1.2</f>
        <v>55.956000000000003</v>
      </c>
      <c r="F42" s="19">
        <v>48.27</v>
      </c>
      <c r="G42" s="30">
        <f>F42*1.2</f>
        <v>57.923999999999999</v>
      </c>
      <c r="H42" s="38">
        <f>G42/E42*100</f>
        <v>103.51704911001501</v>
      </c>
    </row>
    <row r="43" spans="1:8" x14ac:dyDescent="0.25">
      <c r="A43" s="23">
        <v>2</v>
      </c>
      <c r="B43" s="11" t="s">
        <v>6</v>
      </c>
      <c r="C43" s="12" t="s">
        <v>2</v>
      </c>
      <c r="D43" s="24">
        <v>55.51</v>
      </c>
      <c r="E43" s="28">
        <f>D43*1.2</f>
        <v>66.611999999999995</v>
      </c>
      <c r="F43" s="24">
        <v>57.28</v>
      </c>
      <c r="G43" s="28">
        <f>F43*1.2</f>
        <v>68.736000000000004</v>
      </c>
      <c r="H43" s="37">
        <f t="shared" ref="H43:H47" si="15">G43/E43*100</f>
        <v>103.18861466402451</v>
      </c>
    </row>
    <row r="44" spans="1:8" x14ac:dyDescent="0.25">
      <c r="A44" s="23">
        <v>3</v>
      </c>
      <c r="B44" s="11" t="s">
        <v>7</v>
      </c>
      <c r="C44" s="13" t="s">
        <v>3</v>
      </c>
      <c r="D44" s="24">
        <v>789.58</v>
      </c>
      <c r="E44" s="28">
        <f>D44*1.2</f>
        <v>947.49599999999998</v>
      </c>
      <c r="F44" s="24">
        <v>817.21</v>
      </c>
      <c r="G44" s="28">
        <f>F44*1.2</f>
        <v>980.65200000000004</v>
      </c>
      <c r="H44" s="37">
        <f t="shared" si="15"/>
        <v>103.49932875706071</v>
      </c>
    </row>
    <row r="45" spans="1:8" ht="30" x14ac:dyDescent="0.25">
      <c r="A45" s="12">
        <v>4</v>
      </c>
      <c r="B45" s="11" t="s">
        <v>20</v>
      </c>
      <c r="C45" s="12" t="s">
        <v>2</v>
      </c>
      <c r="D45" s="19">
        <f>D42</f>
        <v>46.63</v>
      </c>
      <c r="E45" s="30">
        <f>E42</f>
        <v>55.956000000000003</v>
      </c>
      <c r="F45" s="19">
        <f>F42</f>
        <v>48.27</v>
      </c>
      <c r="G45" s="30">
        <f>G42</f>
        <v>57.923999999999999</v>
      </c>
      <c r="H45" s="38">
        <f t="shared" si="15"/>
        <v>103.51704911001501</v>
      </c>
    </row>
    <row r="46" spans="1:8" ht="30" x14ac:dyDescent="0.25">
      <c r="A46" s="12">
        <v>5</v>
      </c>
      <c r="B46" s="11" t="s">
        <v>21</v>
      </c>
      <c r="C46" s="13" t="s">
        <v>3</v>
      </c>
      <c r="D46" s="19">
        <f>D44</f>
        <v>789.58</v>
      </c>
      <c r="E46" s="30">
        <f>E44</f>
        <v>947.49599999999998</v>
      </c>
      <c r="F46" s="19">
        <f>F44</f>
        <v>817.21</v>
      </c>
      <c r="G46" s="30">
        <f>G44</f>
        <v>980.65200000000004</v>
      </c>
      <c r="H46" s="38">
        <f t="shared" si="15"/>
        <v>103.49932875706071</v>
      </c>
    </row>
    <row r="47" spans="1:8" x14ac:dyDescent="0.25">
      <c r="A47" s="12"/>
      <c r="B47" s="11" t="s">
        <v>15</v>
      </c>
      <c r="C47" s="13" t="s">
        <v>2</v>
      </c>
      <c r="D47" s="19">
        <f>D46*0.0525+D45</f>
        <v>88.082950000000011</v>
      </c>
      <c r="E47" s="30">
        <f>E46*0.0525+E45</f>
        <v>105.69954</v>
      </c>
      <c r="F47" s="19">
        <f>F46*0.0525+F45</f>
        <v>91.173525000000012</v>
      </c>
      <c r="G47" s="30">
        <f>G46*0.0525+G45</f>
        <v>109.40823</v>
      </c>
      <c r="H47" s="38">
        <f t="shared" si="15"/>
        <v>103.50870968785672</v>
      </c>
    </row>
    <row r="48" spans="1:8" x14ac:dyDescent="0.25">
      <c r="A48" s="47" t="s">
        <v>44</v>
      </c>
      <c r="B48" s="48"/>
      <c r="C48" s="48"/>
      <c r="D48" s="48"/>
      <c r="E48" s="48"/>
      <c r="F48" s="48"/>
      <c r="G48" s="48"/>
      <c r="H48" s="48"/>
    </row>
    <row r="49" spans="1:21" x14ac:dyDescent="0.25">
      <c r="A49" s="12">
        <v>1</v>
      </c>
      <c r="B49" s="11" t="s">
        <v>16</v>
      </c>
      <c r="C49" s="12" t="s">
        <v>2</v>
      </c>
      <c r="D49" s="24">
        <v>35.14</v>
      </c>
      <c r="E49" s="28">
        <f>D49*1.2</f>
        <v>42.167999999999999</v>
      </c>
      <c r="F49" s="24">
        <v>36.340000000000003</v>
      </c>
      <c r="G49" s="28">
        <f>F49*1.2</f>
        <v>43.608000000000004</v>
      </c>
      <c r="H49" s="37">
        <f>G49/E49*100</f>
        <v>103.41491178144567</v>
      </c>
    </row>
    <row r="50" spans="1:21" x14ac:dyDescent="0.25">
      <c r="A50" s="12">
        <v>2</v>
      </c>
      <c r="B50" s="11" t="s">
        <v>6</v>
      </c>
      <c r="C50" s="12" t="s">
        <v>2</v>
      </c>
      <c r="D50" s="24">
        <v>50.83</v>
      </c>
      <c r="E50" s="28">
        <f>D50*1.2</f>
        <v>60.995999999999995</v>
      </c>
      <c r="F50" s="24">
        <v>52.42</v>
      </c>
      <c r="G50" s="28">
        <f>F50*1.2</f>
        <v>62.903999999999996</v>
      </c>
      <c r="H50" s="37">
        <f t="shared" ref="H50:H53" si="16">G50/E50*100</f>
        <v>103.12807397206373</v>
      </c>
    </row>
    <row r="51" spans="1:21" x14ac:dyDescent="0.25">
      <c r="A51" s="12">
        <v>3</v>
      </c>
      <c r="B51" s="11" t="s">
        <v>7</v>
      </c>
      <c r="C51" s="13" t="s">
        <v>3</v>
      </c>
      <c r="D51" s="24">
        <v>275.25</v>
      </c>
      <c r="E51" s="28">
        <f>D51*1.2</f>
        <v>330.3</v>
      </c>
      <c r="F51" s="24">
        <v>284.87</v>
      </c>
      <c r="G51" s="28">
        <f>F51*1.2</f>
        <v>341.84399999999999</v>
      </c>
      <c r="H51" s="37">
        <f t="shared" si="16"/>
        <v>103.49500454132605</v>
      </c>
    </row>
    <row r="52" spans="1:21" ht="30" x14ac:dyDescent="0.25">
      <c r="A52" s="12">
        <v>4</v>
      </c>
      <c r="B52" s="11" t="s">
        <v>20</v>
      </c>
      <c r="C52" s="12" t="s">
        <v>2</v>
      </c>
      <c r="D52" s="19">
        <f>D49</f>
        <v>35.14</v>
      </c>
      <c r="E52" s="30">
        <f>E49</f>
        <v>42.167999999999999</v>
      </c>
      <c r="F52" s="19">
        <f>F49</f>
        <v>36.340000000000003</v>
      </c>
      <c r="G52" s="30">
        <f>G49</f>
        <v>43.608000000000004</v>
      </c>
      <c r="H52" s="38">
        <f t="shared" si="16"/>
        <v>103.41491178144567</v>
      </c>
    </row>
    <row r="53" spans="1:21" ht="30" x14ac:dyDescent="0.25">
      <c r="A53" s="12">
        <v>5</v>
      </c>
      <c r="B53" s="11" t="s">
        <v>21</v>
      </c>
      <c r="C53" s="13" t="s">
        <v>3</v>
      </c>
      <c r="D53" s="19">
        <f>D51</f>
        <v>275.25</v>
      </c>
      <c r="E53" s="30">
        <f>E51</f>
        <v>330.3</v>
      </c>
      <c r="F53" s="19">
        <f>F51</f>
        <v>284.87</v>
      </c>
      <c r="G53" s="30">
        <f>G51</f>
        <v>341.84399999999999</v>
      </c>
      <c r="H53" s="38">
        <f t="shared" si="16"/>
        <v>103.49500454132605</v>
      </c>
    </row>
    <row r="54" spans="1:21" x14ac:dyDescent="0.25">
      <c r="A54" s="12"/>
      <c r="B54" s="11" t="s">
        <v>15</v>
      </c>
      <c r="C54" s="13" t="s">
        <v>2</v>
      </c>
      <c r="D54" s="19">
        <f>D53*0.0525+D52</f>
        <v>49.590625000000003</v>
      </c>
      <c r="E54" s="30">
        <f>E53*0.0525+E52</f>
        <v>59.508749999999999</v>
      </c>
      <c r="F54" s="19">
        <f>F53*0.0525+F52</f>
        <v>51.295675000000003</v>
      </c>
      <c r="G54" s="30">
        <f>G53*0.0525+G52</f>
        <v>61.554810000000003</v>
      </c>
      <c r="H54" s="38">
        <f>G54/E54*100</f>
        <v>103.43825067742138</v>
      </c>
    </row>
    <row r="55" spans="1:21" x14ac:dyDescent="0.25">
      <c r="A55" s="47" t="s">
        <v>46</v>
      </c>
      <c r="B55" s="48"/>
      <c r="C55" s="48"/>
      <c r="D55" s="48"/>
      <c r="E55" s="48"/>
      <c r="F55" s="48"/>
      <c r="G55" s="48"/>
      <c r="H55" s="48"/>
    </row>
    <row r="56" spans="1:21" x14ac:dyDescent="0.25">
      <c r="A56" s="12">
        <v>1</v>
      </c>
      <c r="B56" s="11" t="s">
        <v>26</v>
      </c>
      <c r="C56" s="13" t="s">
        <v>2</v>
      </c>
      <c r="D56" s="19">
        <v>581.26</v>
      </c>
      <c r="E56" s="30">
        <v>697.51</v>
      </c>
      <c r="F56" s="19">
        <v>587.49</v>
      </c>
      <c r="G56" s="30">
        <v>704.99</v>
      </c>
      <c r="H56" s="38">
        <f>G56/E56*100</f>
        <v>101.07238605898124</v>
      </c>
    </row>
    <row r="57" spans="1:21" x14ac:dyDescent="0.25">
      <c r="A57" s="47" t="s">
        <v>35</v>
      </c>
      <c r="B57" s="48"/>
      <c r="C57" s="48"/>
      <c r="D57" s="48"/>
      <c r="E57" s="48"/>
      <c r="F57" s="48"/>
      <c r="G57" s="48"/>
      <c r="H57" s="48"/>
    </row>
    <row r="58" spans="1:21" x14ac:dyDescent="0.25">
      <c r="A58" s="23">
        <v>1</v>
      </c>
      <c r="B58" s="42" t="s">
        <v>32</v>
      </c>
      <c r="C58" s="12" t="s">
        <v>2</v>
      </c>
      <c r="D58" s="23"/>
      <c r="E58" s="43">
        <v>5.8527199999999997</v>
      </c>
      <c r="F58" s="23"/>
      <c r="G58" s="45">
        <v>5.91439</v>
      </c>
      <c r="H58" s="44">
        <f>G58/E58*100</f>
        <v>101.05369810959689</v>
      </c>
      <c r="I58" s="9"/>
    </row>
    <row r="59" spans="1:21" x14ac:dyDescent="0.25">
      <c r="A59" s="23">
        <v>2</v>
      </c>
      <c r="B59" s="42" t="s">
        <v>33</v>
      </c>
      <c r="C59" s="12" t="s">
        <v>2</v>
      </c>
      <c r="D59" s="23"/>
      <c r="E59" s="43">
        <v>5.7145000000000001</v>
      </c>
      <c r="F59" s="23"/>
      <c r="G59" s="45">
        <v>5.77616</v>
      </c>
      <c r="H59" s="44">
        <f>G59/E59*100</f>
        <v>101.07900953714235</v>
      </c>
      <c r="I59" s="9"/>
    </row>
    <row r="60" spans="1:21" x14ac:dyDescent="0.25">
      <c r="A60" s="47" t="s">
        <v>34</v>
      </c>
      <c r="B60" s="48"/>
      <c r="C60" s="48"/>
      <c r="D60" s="48"/>
      <c r="E60" s="48"/>
      <c r="F60" s="48"/>
      <c r="G60" s="48"/>
      <c r="H60" s="48"/>
      <c r="I60" s="9"/>
    </row>
    <row r="61" spans="1:21" x14ac:dyDescent="0.25">
      <c r="A61" s="23">
        <v>1</v>
      </c>
      <c r="B61" s="42" t="s">
        <v>38</v>
      </c>
      <c r="C61" s="12"/>
      <c r="D61" s="23"/>
      <c r="E61" s="46">
        <v>52.4</v>
      </c>
      <c r="F61" s="23"/>
      <c r="G61" s="45">
        <v>53.97</v>
      </c>
      <c r="H61" s="44">
        <f>G61/E61*100</f>
        <v>102.99618320610686</v>
      </c>
      <c r="I61" s="9"/>
    </row>
    <row r="62" spans="1:21" x14ac:dyDescent="0.25">
      <c r="A62" s="47" t="s">
        <v>36</v>
      </c>
      <c r="B62" s="48"/>
      <c r="C62" s="48"/>
      <c r="D62" s="48"/>
      <c r="E62" s="48"/>
      <c r="F62" s="48"/>
      <c r="G62" s="48"/>
      <c r="H62" s="48"/>
    </row>
    <row r="63" spans="1:21" s="20" customFormat="1" x14ac:dyDescent="0.25">
      <c r="A63" s="33"/>
      <c r="B63" s="49" t="s">
        <v>13</v>
      </c>
      <c r="C63" s="49"/>
      <c r="D63" s="49"/>
      <c r="E63" s="49"/>
      <c r="F63" s="49"/>
      <c r="G63" s="49"/>
      <c r="H63" s="49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x14ac:dyDescent="0.25">
      <c r="A64" s="12">
        <v>1</v>
      </c>
      <c r="B64" s="31" t="s">
        <v>9</v>
      </c>
      <c r="C64" s="12" t="s">
        <v>10</v>
      </c>
      <c r="D64" s="23"/>
      <c r="E64" s="32">
        <v>2.87</v>
      </c>
      <c r="F64" s="12"/>
      <c r="G64" s="32">
        <v>2.97</v>
      </c>
      <c r="H64" s="41">
        <f>G64/E64*100</f>
        <v>103.48432055749129</v>
      </c>
    </row>
    <row r="65" spans="1:8" x14ac:dyDescent="0.25">
      <c r="A65" s="50">
        <v>2</v>
      </c>
      <c r="B65" s="31" t="s">
        <v>11</v>
      </c>
      <c r="C65" s="52" t="s">
        <v>10</v>
      </c>
      <c r="D65" s="23"/>
      <c r="E65" s="32">
        <v>2.92</v>
      </c>
      <c r="F65" s="12"/>
      <c r="G65" s="32">
        <v>3.02</v>
      </c>
      <c r="H65" s="41">
        <f t="shared" ref="H65:H66" si="17">G65/E65*100</f>
        <v>103.42465753424659</v>
      </c>
    </row>
    <row r="66" spans="1:8" x14ac:dyDescent="0.25">
      <c r="A66" s="51"/>
      <c r="B66" s="31" t="s">
        <v>12</v>
      </c>
      <c r="C66" s="53"/>
      <c r="D66" s="23"/>
      <c r="E66" s="32">
        <v>1.44</v>
      </c>
      <c r="F66" s="12"/>
      <c r="G66" s="32">
        <v>1.49</v>
      </c>
      <c r="H66" s="41">
        <f t="shared" si="17"/>
        <v>103.47222222222223</v>
      </c>
    </row>
    <row r="67" spans="1:8" x14ac:dyDescent="0.25">
      <c r="A67" s="12"/>
      <c r="B67" s="49" t="s">
        <v>14</v>
      </c>
      <c r="C67" s="49"/>
      <c r="D67" s="49"/>
      <c r="E67" s="49"/>
      <c r="F67" s="49"/>
      <c r="G67" s="49"/>
      <c r="H67" s="49"/>
    </row>
    <row r="68" spans="1:8" x14ac:dyDescent="0.25">
      <c r="A68" s="12">
        <v>1</v>
      </c>
      <c r="B68" s="31" t="s">
        <v>9</v>
      </c>
      <c r="C68" s="12" t="s">
        <v>10</v>
      </c>
      <c r="D68" s="23"/>
      <c r="E68" s="32">
        <v>2.02</v>
      </c>
      <c r="F68" s="12"/>
      <c r="G68" s="32">
        <v>2.09</v>
      </c>
      <c r="H68" s="41">
        <f>G68/E68*100</f>
        <v>103.46534653465346</v>
      </c>
    </row>
    <row r="69" spans="1:8" x14ac:dyDescent="0.25">
      <c r="A69" s="50">
        <v>2</v>
      </c>
      <c r="B69" s="31" t="s">
        <v>11</v>
      </c>
      <c r="C69" s="52" t="s">
        <v>10</v>
      </c>
      <c r="D69" s="23"/>
      <c r="E69" s="34">
        <v>2.04</v>
      </c>
      <c r="F69" s="12"/>
      <c r="G69" s="32">
        <v>2.11</v>
      </c>
      <c r="H69" s="41">
        <f t="shared" ref="H69:H70" si="18">G69/E69*100</f>
        <v>103.4313725490196</v>
      </c>
    </row>
    <row r="70" spans="1:8" x14ac:dyDescent="0.25">
      <c r="A70" s="51"/>
      <c r="B70" s="31" t="s">
        <v>12</v>
      </c>
      <c r="C70" s="53"/>
      <c r="D70" s="23"/>
      <c r="E70" s="32">
        <v>1.01</v>
      </c>
      <c r="F70" s="12"/>
      <c r="G70" s="32">
        <v>1.04</v>
      </c>
      <c r="H70" s="41">
        <f t="shared" si="18"/>
        <v>102.97029702970298</v>
      </c>
    </row>
    <row r="71" spans="1:8" x14ac:dyDescent="0.25">
      <c r="A71" s="47" t="s">
        <v>37</v>
      </c>
      <c r="B71" s="48"/>
      <c r="C71" s="48"/>
      <c r="D71" s="48"/>
      <c r="E71" s="48"/>
      <c r="F71" s="48"/>
      <c r="G71" s="48"/>
      <c r="H71" s="48"/>
    </row>
    <row r="72" spans="1:8" x14ac:dyDescent="0.25">
      <c r="A72" s="12">
        <v>1</v>
      </c>
      <c r="B72" s="31" t="s">
        <v>9</v>
      </c>
      <c r="C72" s="12" t="s">
        <v>10</v>
      </c>
      <c r="D72" s="23"/>
      <c r="E72" s="32">
        <v>2.02</v>
      </c>
      <c r="F72" s="12"/>
      <c r="G72" s="32">
        <v>2.09</v>
      </c>
      <c r="H72" s="41">
        <f>G72/E72*100</f>
        <v>103.46534653465346</v>
      </c>
    </row>
    <row r="73" spans="1:8" x14ac:dyDescent="0.25">
      <c r="A73" s="50">
        <v>2</v>
      </c>
      <c r="B73" s="31" t="s">
        <v>11</v>
      </c>
      <c r="C73" s="52" t="s">
        <v>10</v>
      </c>
      <c r="D73" s="23"/>
      <c r="E73" s="34">
        <v>2.04</v>
      </c>
      <c r="F73" s="12"/>
      <c r="G73" s="32">
        <v>2.11</v>
      </c>
      <c r="H73" s="41">
        <f t="shared" ref="H73:H74" si="19">G73/E73*100</f>
        <v>103.4313725490196</v>
      </c>
    </row>
    <row r="74" spans="1:8" x14ac:dyDescent="0.25">
      <c r="A74" s="51"/>
      <c r="B74" s="31" t="s">
        <v>12</v>
      </c>
      <c r="C74" s="53"/>
      <c r="D74" s="23"/>
      <c r="E74" s="32">
        <v>1.01</v>
      </c>
      <c r="F74" s="12"/>
      <c r="G74" s="32">
        <v>1.04</v>
      </c>
      <c r="H74" s="41">
        <f t="shared" si="19"/>
        <v>102.97029702970298</v>
      </c>
    </row>
    <row r="75" spans="1:8" x14ac:dyDescent="0.25">
      <c r="D75" s="3"/>
      <c r="F75" s="3"/>
    </row>
    <row r="76" spans="1:8" x14ac:dyDescent="0.25">
      <c r="D76" s="3"/>
      <c r="F76" s="3"/>
    </row>
    <row r="77" spans="1:8" x14ac:dyDescent="0.25">
      <c r="D77" s="3"/>
      <c r="F77" s="3"/>
    </row>
    <row r="78" spans="1:8" x14ac:dyDescent="0.25">
      <c r="D78" s="3"/>
      <c r="F78" s="3"/>
    </row>
    <row r="79" spans="1:8" x14ac:dyDescent="0.25">
      <c r="D79" s="3"/>
      <c r="F79" s="3"/>
    </row>
    <row r="80" spans="1:8" x14ac:dyDescent="0.25">
      <c r="D80" s="3"/>
      <c r="F80" s="3"/>
    </row>
    <row r="81" spans="4:6" x14ac:dyDescent="0.25">
      <c r="D81" s="3"/>
      <c r="F81" s="3"/>
    </row>
    <row r="82" spans="4:6" x14ac:dyDescent="0.25">
      <c r="D82" s="3"/>
      <c r="F82" s="3"/>
    </row>
    <row r="83" spans="4:6" x14ac:dyDescent="0.25">
      <c r="D83" s="3"/>
      <c r="F83" s="3"/>
    </row>
    <row r="84" spans="4:6" x14ac:dyDescent="0.25">
      <c r="D84" s="3"/>
      <c r="F84" s="3"/>
    </row>
    <row r="85" spans="4:6" x14ac:dyDescent="0.25">
      <c r="D85" s="3"/>
      <c r="F85" s="3"/>
    </row>
    <row r="86" spans="4:6" x14ac:dyDescent="0.25">
      <c r="D86" s="3"/>
      <c r="F86" s="3"/>
    </row>
    <row r="87" spans="4:6" x14ac:dyDescent="0.25">
      <c r="D87" s="3"/>
      <c r="F87" s="3"/>
    </row>
    <row r="88" spans="4:6" x14ac:dyDescent="0.25">
      <c r="D88" s="3"/>
      <c r="F88" s="3"/>
    </row>
    <row r="89" spans="4:6" x14ac:dyDescent="0.25">
      <c r="D89" s="3"/>
      <c r="F89" s="3"/>
    </row>
    <row r="90" spans="4:6" x14ac:dyDescent="0.25">
      <c r="D90" s="3"/>
      <c r="F90" s="3"/>
    </row>
    <row r="91" spans="4:6" x14ac:dyDescent="0.25">
      <c r="D91" s="3"/>
      <c r="F91" s="3"/>
    </row>
    <row r="92" spans="4:6" x14ac:dyDescent="0.25">
      <c r="D92" s="3"/>
      <c r="F92" s="3"/>
    </row>
    <row r="93" spans="4:6" x14ac:dyDescent="0.25">
      <c r="D93" s="3"/>
      <c r="F93" s="3"/>
    </row>
    <row r="94" spans="4:6" x14ac:dyDescent="0.25">
      <c r="D94" s="3"/>
      <c r="F94" s="3"/>
    </row>
    <row r="95" spans="4:6" x14ac:dyDescent="0.25">
      <c r="D95" s="3"/>
      <c r="F95" s="3"/>
    </row>
    <row r="96" spans="4:6" x14ac:dyDescent="0.25">
      <c r="D96" s="3"/>
      <c r="F96" s="3"/>
    </row>
    <row r="97" spans="4:6" x14ac:dyDescent="0.25">
      <c r="D97" s="3"/>
      <c r="F97" s="3"/>
    </row>
    <row r="98" spans="4:6" x14ac:dyDescent="0.25">
      <c r="D98" s="3"/>
      <c r="F98" s="3"/>
    </row>
    <row r="99" spans="4:6" x14ac:dyDescent="0.25">
      <c r="D99" s="3"/>
      <c r="F99" s="3"/>
    </row>
    <row r="100" spans="4:6" x14ac:dyDescent="0.25">
      <c r="D100" s="3"/>
      <c r="F100" s="3"/>
    </row>
    <row r="101" spans="4:6" x14ac:dyDescent="0.25">
      <c r="D101" s="3"/>
      <c r="F101" s="3"/>
    </row>
    <row r="102" spans="4:6" x14ac:dyDescent="0.25">
      <c r="D102" s="3"/>
      <c r="F102" s="3"/>
    </row>
  </sheetData>
  <mergeCells count="22">
    <mergeCell ref="A27:H27"/>
    <mergeCell ref="A34:H34"/>
    <mergeCell ref="A41:H41"/>
    <mergeCell ref="A48:H48"/>
    <mergeCell ref="B2:H2"/>
    <mergeCell ref="A13:H13"/>
    <mergeCell ref="A6:H6"/>
    <mergeCell ref="A16:H16"/>
    <mergeCell ref="A22:H22"/>
    <mergeCell ref="A71:H71"/>
    <mergeCell ref="A73:A74"/>
    <mergeCell ref="C73:C74"/>
    <mergeCell ref="A57:H57"/>
    <mergeCell ref="A62:H62"/>
    <mergeCell ref="A65:A66"/>
    <mergeCell ref="C65:C66"/>
    <mergeCell ref="B63:H63"/>
    <mergeCell ref="A60:H60"/>
    <mergeCell ref="A55:H55"/>
    <mergeCell ref="B67:H67"/>
    <mergeCell ref="A69:A70"/>
    <mergeCell ref="C69:C70"/>
  </mergeCells>
  <pageMargins left="0.23622047244094491" right="0.23622047244094491" top="0.55118110236220474" bottom="0.39370078740157483" header="0.31496062992125984" footer="0.31496062992125984"/>
  <pageSetup paperSize="9" scale="9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</vt:lpstr>
      <vt:lpstr>'2020'!Область_печати</vt:lpstr>
    </vt:vector>
  </TitlesOfParts>
  <Company>keg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plan10</dc:creator>
  <cp:lastModifiedBy>Земфирова Татьяна Савельевна</cp:lastModifiedBy>
  <cp:lastPrinted>2019-06-11T05:38:11Z</cp:lastPrinted>
  <dcterms:created xsi:type="dcterms:W3CDTF">2019-01-11T04:32:19Z</dcterms:created>
  <dcterms:modified xsi:type="dcterms:W3CDTF">2020-07-03T09:51:02Z</dcterms:modified>
</cp:coreProperties>
</file>