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Лист1!$5:$5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<sst xmlns="http://schemas.openxmlformats.org/spreadsheetml/2006/main" count="114" uniqueCount="113">
  <si>
    <t xml:space="preserve">СВЕДЕНИЯ </t>
  </si>
  <si>
    <t xml:space="preserve">об исполнении бюджета Белоярского района  по доходам в разрезе видов доходов в сравнении с запланированными значениями за 1 полугодие 2020 года</t>
  </si>
  <si>
    <t xml:space="preserve">(рублей)</t>
  </si>
  <si>
    <t xml:space="preserve">Наименование показателя</t>
  </si>
  <si>
    <t xml:space="preserve">Код дохода по бюджетной классификации</t>
  </si>
  <si>
    <t xml:space="preserve">Уточненный план за год</t>
  </si>
  <si>
    <t xml:space="preserve">План на I полугодие</t>
  </si>
  <si>
    <t xml:space="preserve">Исполнение за I полугодие</t>
  </si>
  <si>
    <t xml:space="preserve">% исполнения плана на год</t>
  </si>
  <si>
    <t xml:space="preserve">% исполнения плана на I полугодие</t>
  </si>
  <si>
    <t xml:space="preserve"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</si>
  <si>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</si>
  <si>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</si>
  <si>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 xml:space="preserve">консолидированный бюджет муниципального образования</t>
  </si>
  <si>
    <t xml:space="preserve">суммы подлежащие исключению в рамках консолидированного бюджета муниципального образования</t>
  </si>
  <si>
    <t xml:space="preserve"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</si>
  <si>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</si>
  <si>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 xml:space="preserve">бюджеты городских округов</t>
  </si>
  <si>
    <t xml:space="preserve">бюджеты городских округов с внутригородским делением</t>
  </si>
  <si>
    <t xml:space="preserve">План 1 полугодие</t>
  </si>
  <si>
    <t xml:space="preserve">Исполнение за 1 полугодие</t>
  </si>
  <si>
    <t xml:space="preserve">% исполнения плана за год</t>
  </si>
  <si>
    <t xml:space="preserve">% исполнения плана за 1 полугодие</t>
  </si>
  <si>
    <t xml:space="preserve">Доходы бюджета - Всего</t>
  </si>
  <si>
    <t xml:space="preserve">Х</t>
  </si>
  <si>
    <t xml:space="preserve">НАЛОГОВЫЕ И НЕНАЛОГОВЫЕ ДОХОДЫ</t>
  </si>
  <si>
    <t xml:space="preserve">000 1 00 00000 00 0000 000</t>
  </si>
  <si>
    <t xml:space="preserve">Налог на доходы физических лиц</t>
  </si>
  <si>
    <t xml:space="preserve">000 1 01 02000 01 0000 110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</si>
  <si>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</si>
  <si>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000 1 03 02000 01 0000 110</t>
  </si>
  <si>
    <t xml:space="preserve">Налоги на совокупный доход</t>
  </si>
  <si>
    <t xml:space="preserve">000 105 00000 00 0000 000</t>
  </si>
  <si>
    <t xml:space="preserve">Налог, взимаемый в связи с применением упрощенной системы налогообложения</t>
  </si>
  <si>
    <t xml:space="preserve">000 1 05 01000 00 0000 110</t>
  </si>
  <si>
    <t xml:space="preserve">Единый налог на вмененный доход для отдельных видов деятельности</t>
  </si>
  <si>
    <t xml:space="preserve">000 1 05 02000 02 0000 110</t>
  </si>
  <si>
    <t xml:space="preserve">Единый сельскохозяйственный налог</t>
  </si>
  <si>
    <t xml:space="preserve">000 1 05 03000 01 0000 110</t>
  </si>
  <si>
    <t xml:space="preserve">Налог, взимаемый в связи с применением патентной системы налогообложения</t>
  </si>
  <si>
    <t xml:space="preserve">000 1 05 04000 02 0000 110</t>
  </si>
  <si>
    <t xml:space="preserve">Налоги на имущество</t>
  </si>
  <si>
    <t xml:space="preserve">000 106 00000 00 0000 000</t>
  </si>
  <si>
    <t xml:space="preserve">Налог на имущество физических лиц</t>
  </si>
  <si>
    <t xml:space="preserve">000 1 06 01000 00 0000 110</t>
  </si>
  <si>
    <t xml:space="preserve">Транспортный налог</t>
  </si>
  <si>
    <t xml:space="preserve">000 1 06 04000 00 0000 110</t>
  </si>
  <si>
    <t xml:space="preserve">Земельный налог</t>
  </si>
  <si>
    <t xml:space="preserve">000 1 06 06000 00 0000 110</t>
  </si>
  <si>
    <t xml:space="preserve">Государственнавя пошлина</t>
  </si>
  <si>
    <t xml:space="preserve">000 108 00000 00 0000 000</t>
  </si>
  <si>
    <t xml:space="preserve">Государственная пошлина по делам, рассматриваемым в судах общей юрисдикции, мировыми судьями</t>
  </si>
  <si>
    <t xml:space="preserve">000 1 08 03000 01 0000 110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</si>
  <si>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</si>
  <si>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000 1 08 07000 01 0000 110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</si>
  <si>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</si>
  <si>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000 111 00000 00 0000 000</t>
  </si>
  <si>
    <t xml:space="preserve">Проценты, полученные от предоставления бюджетных кредитов внутри страны</t>
  </si>
  <si>
    <t xml:space="preserve">000 1 11 03000 00 0000 120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</si>
  <si>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</si>
  <si>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000 1 11 05000 00 0000 120</t>
  </si>
  <si>
    <t xml:space="preserve">Платежи от государственных и муниципальных унитарных предприятий</t>
  </si>
  <si>
    <t xml:space="preserve">000 1 11 07000 00 0000 120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</si>
  <si>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</si>
  <si>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</t>
  </si>
  <si>
    <t xml:space="preserve">Плата за негативное воздействие на окружающую среду</t>
  </si>
  <si>
    <t xml:space="preserve">000 1 12 01000 01 0000 000</t>
  </si>
  <si>
    <t xml:space="preserve">Доходы от оказания платных услуг (работ) и компенсации затрат государства</t>
  </si>
  <si>
    <t xml:space="preserve">000 113 00000 00 0000 130</t>
  </si>
  <si>
    <t xml:space="preserve">Доходы от оказания платных услуг (работ) </t>
  </si>
  <si>
    <t xml:space="preserve">000 1 13 01000 00 0000 130</t>
  </si>
  <si>
    <t xml:space="preserve">Доходы от компенсации затрат государства</t>
  </si>
  <si>
    <t xml:space="preserve">000 1 13 02000 00 0000 130</t>
  </si>
  <si>
    <t xml:space="preserve">Доходы от продажи материальных и нематериальных активов</t>
  </si>
  <si>
    <t xml:space="preserve">000 114 00000 00 0000 000</t>
  </si>
  <si>
    <t xml:space="preserve">Доходы от продажи квартир </t>
  </si>
  <si>
    <t xml:space="preserve">000 1 14 01000 00 0000 410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</si>
  <si>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</si>
  <si>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</si>
  <si>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</si>
  <si>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000 1 14 06000 00 0000 430</t>
  </si>
  <si>
    <t xml:space="preserve">Штрафы, санкции, возмещение ущерба</t>
  </si>
  <si>
    <t xml:space="preserve">000 116 00000 00 0000 000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</si>
  <si>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
</t>
  </si>
  <si>
    <t xml:space="preserve">000 1 16 01000 00 0000 140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</si>
  <si>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</si>
  <si>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000 1 16 02 000 02 0000 140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</si>
  <si>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</si>
  <si>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000 1 16 07 000 01 0000 140</t>
  </si>
  <si>
    <t xml:space="preserve">Платежи в целях возмещения причиненного ущерба (убытков)</t>
  </si>
  <si>
    <t xml:space="preserve">000 1 16 10 000 00 0000 140</t>
  </si>
  <si>
    <t xml:space="preserve">Платежи, уплачиваемые в целях возмещения вреда</t>
  </si>
  <si>
    <t xml:space="preserve">000 1 16 11 000 01 0000 140</t>
  </si>
  <si>
    <t xml:space="preserve">БЕЗВОЗМЕЗДНЫЕ ПОСТУПЛЕНИЯ</t>
  </si>
  <si>
    <t xml:space="preserve">000 2 00 00000 00 0000 000</t>
  </si>
  <si>
    <t xml:space="preserve">БЕЗВОЗМЕЗДНЫЕ ПОСТУПЛЕНИЯ ОТ ДРУГИХ БЮДЖЕТОВ БЮДЖЕТНОЙ СИСТЕМЫ РОССИЙСКОЙ ФЕДЕРАЦИИ</t>
  </si>
  <si>
    <t xml:space="preserve">000 2 02 00000 00 0000 000</t>
  </si>
  <si>
    <t xml:space="preserve">Дотации бюджетам бюджетной системы Российской Федерации</t>
  </si>
  <si>
    <t xml:space="preserve">000 2 02 10000 00 0000 151</t>
  </si>
  <si>
    <t xml:space="preserve">Субсидии бюджетам бюджетной системы Российской Федерации (межбюджетные субсидии)</t>
  </si>
  <si>
    <t xml:space="preserve">000 2 02 20000 00 0000 151</t>
  </si>
  <si>
    <t xml:space="preserve">Субвенции бюджетам бюджетной системы Российской Федерации</t>
  </si>
  <si>
    <t xml:space="preserve">000 2 02 30000 00 0000 151</t>
  </si>
  <si>
    <t xml:space="preserve">Иные межбюджетные трансферты</t>
  </si>
  <si>
    <t xml:space="preserve">000 2 02 40000 00 0000 151</t>
  </si>
  <si>
    <t xml:space="preserve">ПРОЧИЕ БЕЗВОЗМЕЗДНЫЕ ПОСТУПЛЕНИЯ</t>
  </si>
  <si>
    <t xml:space="preserve">000 2 07 00000 00 0000 000</t>
  </si>
  <si>
    <t xml:space="preserve">Прочие безвозмездные поступления в бюджеты муниципальных районов</t>
  </si>
  <si>
    <t xml:space="preserve">000 2 07 05030 05 0000 150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</si>
  <si>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</si>
  <si>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000 2 19 00000 00 0000 000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</si>
  <si>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</si>
  <si>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000 2 19 60010 05 0000 151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</si>
</sst>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-419]#,##0.00"/>
    <numFmt numFmtId="166" formatCode="[$-419]#,##0.0"/>
    <numFmt numFmtId="167" formatCode="0.0"/>
  </numFmts>
  <fonts count="1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name val="Arial"/>
      <family val="2"/>
      <charset val="204"/>
    </font>
    <font>
      <b val="true"/>
      <sz val="14"/>
      <color rgb="FF000000"/>
      <name val="Times New Roman"/>
      <family val="1"/>
      <charset val="204"/>
    </font>
    <font>
      <b val="true"/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9"/>
      <name val="Arial"/>
      <family val="2"/>
      <charset val="204"/>
    </font>
    <font>
      <b val="true"/>
      <sz val="12"/>
      <name val="Times New Roman"/>
      <family val="1"/>
      <charset val="204"/>
    </font>
    <font>
      <b val="true"/>
      <sz val="10"/>
      <name val="Arial"/>
      <family val="2"/>
      <charset val="204"/>
    </font>
    <font>
      <i val="true"/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center" textRotation="0" wrapText="true" indent="0" shrinkToFit="true" readingOrder="1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true" indent="0" shrinkToFit="true" readingOrder="1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2" borderId="2" xfId="2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8" fillId="2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5" fontId="8" fillId="2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6" fontId="8" fillId="2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7" fontId="10" fillId="2" borderId="2" xfId="0" applyFont="true" applyBorder="true" applyAlignment="true" applyProtection="false">
      <alignment horizontal="center" vertical="center" textRotation="0" wrapText="false" indent="0" shrinkToFit="false" readingOrder="1"/>
      <protection locked="true" hidden="false"/>
    </xf>
    <xf numFmtId="167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5" fontId="8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6" fontId="8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 readingOrder="1"/>
      <protection locked="true" hidden="false"/>
    </xf>
    <xf numFmtId="164" fontId="12" fillId="0" borderId="2" xfId="2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12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5" fontId="12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6" fontId="12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7" fontId="13" fillId="0" borderId="2" xfId="0" applyFont="true" applyBorder="true" applyAlignment="true" applyProtection="false">
      <alignment horizontal="center" vertical="center" textRotation="0" wrapText="false" indent="0" shrinkToFit="false" readingOrder="1"/>
      <protection locked="true" hidden="false"/>
    </xf>
    <xf numFmtId="164" fontId="14" fillId="0" borderId="2" xfId="20" applyFont="true" applyBorder="true" applyAlignment="true" applyProtection="false">
      <alignment horizontal="left" vertical="top" textRotation="0" wrapText="true" indent="0" shrinkToFit="false" readingOrder="1"/>
      <protection locked="true" hidden="false"/>
    </xf>
    <xf numFmtId="164" fontId="14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5" fontId="14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6" fontId="14" fillId="0" borderId="2" xfId="2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7" fontId="15" fillId="0" borderId="2" xfId="0" applyFont="true" applyBorder="true" applyAlignment="true" applyProtection="false">
      <alignment horizontal="center" vertical="center" textRotation="0" wrapText="false" indent="0" shrinkToFit="false" readingOrder="1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50"/>
  <sheetViews>
    <sheetView showFormulas="false" showGridLines="false" showRowColHeaders="true" showZeros="true" rightToLeft="false" tabSelected="true" showOutlineSymbols="true" defaultGridColor="true" view="pageBreakPreview" topLeftCell="A49" colorId="64" zoomScale="77" zoomScaleNormal="77" zoomScalePageLayoutView="77" workbookViewId="0">
      <selection pane="topLeft" activeCell="AG38" activeCellId="0" sqref="AG38"/>
    </sheetView>
  </sheetViews>
  <sheetFormatPr defaultColWidth="9.2109375" defaultRowHeight="13.8" zeroHeight="false" outlineLevelRow="0" outlineLevelCol="0"/>
  <cols>
    <col collapsed="false" customWidth="true" hidden="false" outlineLevel="0" max="1" min="1" style="1" width="37.98"/>
    <col collapsed="false" customWidth="true" hidden="false" outlineLevel="0" max="2" min="2" style="1" width="29.29"/>
    <col collapsed="false" customWidth="true" hidden="false" outlineLevel="0" max="3" min="3" style="1" width="17.71"/>
    <col collapsed="false" customWidth="true" hidden="true" outlineLevel="0" max="4" min="4" style="1" width="14.43"/>
    <col collapsed="false" customWidth="true" hidden="true" outlineLevel="0" max="5" min="5" style="1" width="14.57"/>
    <col collapsed="false" customWidth="true" hidden="true" outlineLevel="0" max="6" min="6" style="1" width="15"/>
    <col collapsed="false" customWidth="true" hidden="true" outlineLevel="0" max="7" min="7" style="1" width="16.71"/>
    <col collapsed="false" customWidth="true" hidden="true" outlineLevel="0" max="8" min="8" style="1" width="3.98"/>
    <col collapsed="false" customWidth="true" hidden="true" outlineLevel="0" max="9" min="9" style="1" width="18.42"/>
    <col collapsed="false" customWidth="true" hidden="true" outlineLevel="0" max="10" min="10" style="1" width="16.57"/>
    <col collapsed="false" customWidth="true" hidden="true" outlineLevel="0" max="11" min="11" style="1" width="14.43"/>
    <col collapsed="false" customWidth="true" hidden="true" outlineLevel="0" max="12" min="12" style="1" width="14.15"/>
    <col collapsed="false" customWidth="true" hidden="true" outlineLevel="0" max="13" min="13" style="1" width="13.57"/>
    <col collapsed="false" customWidth="true" hidden="true" outlineLevel="0" max="14" min="14" style="1" width="16"/>
    <col collapsed="false" customWidth="true" hidden="true" outlineLevel="0" max="15" min="15" style="1" width="15.88"/>
    <col collapsed="false" customWidth="true" hidden="true" outlineLevel="0" max="16" min="16" style="1" width="12.71"/>
    <col collapsed="false" customWidth="true" hidden="true" outlineLevel="0" max="17" min="17" style="1" width="12.42"/>
    <col collapsed="false" customWidth="true" hidden="false" outlineLevel="0" max="19" min="18" style="1" width="18.12"/>
    <col collapsed="false" customWidth="true" hidden="false" outlineLevel="0" max="20" min="20" style="1" width="14.86"/>
    <col collapsed="false" customWidth="true" hidden="false" outlineLevel="0" max="21" min="21" style="1" width="14.15"/>
    <col collapsed="false" customWidth="true" hidden="false" outlineLevel="0" max="22" min="22" style="1" width="10.58"/>
    <col collapsed="false" customWidth="true" hidden="false" outlineLevel="0" max="64" min="23" style="1" width="9.13"/>
  </cols>
  <sheetData>
    <row r="1" customFormat="false" ht="17.3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customFormat="false" ht="36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/>
    </row>
    <row r="3" customFormat="false" ht="14.45" hidden="false" customHeight="true" outlineLevel="0" collapsed="false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customFormat="false" ht="15.75" hidden="false" customHeight="true" outlineLevel="0" collapsed="false">
      <c r="T4" s="5" t="s">
        <v>2</v>
      </c>
      <c r="U4" s="5"/>
    </row>
    <row r="5" customFormat="false" ht="74.25" hidden="false" customHeight="true" outlineLevel="0" collapsed="false">
      <c r="A5" s="6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6" t="s">
        <v>10</v>
      </c>
      <c r="I5" s="6" t="s">
        <v>4</v>
      </c>
      <c r="J5" s="6" t="s">
        <v>11</v>
      </c>
      <c r="K5" s="6" t="s">
        <v>12</v>
      </c>
      <c r="L5" s="6" t="s">
        <v>13</v>
      </c>
      <c r="M5" s="6" t="s">
        <v>14</v>
      </c>
      <c r="N5" s="6" t="s">
        <v>15</v>
      </c>
      <c r="O5" s="6" t="s">
        <v>16</v>
      </c>
      <c r="P5" s="6" t="s">
        <v>17</v>
      </c>
      <c r="Q5" s="6" t="s">
        <v>18</v>
      </c>
      <c r="R5" s="7" t="s">
        <v>19</v>
      </c>
      <c r="S5" s="6" t="s">
        <v>20</v>
      </c>
      <c r="T5" s="6" t="s">
        <v>21</v>
      </c>
      <c r="U5" s="7" t="s">
        <v>22</v>
      </c>
      <c r="V5" s="8"/>
    </row>
    <row r="6" s="15" customFormat="true" ht="20.25" hidden="false" customHeight="true" outlineLevel="0" collapsed="false">
      <c r="A6" s="9" t="s">
        <v>23</v>
      </c>
      <c r="B6" s="10" t="s">
        <v>24</v>
      </c>
      <c r="C6" s="11" t="n">
        <f aca="false">C7+C41</f>
        <v>3875043993.85</v>
      </c>
      <c r="D6" s="11" t="n">
        <f aca="false">D7+D41</f>
        <v>0</v>
      </c>
      <c r="E6" s="11" t="n">
        <f aca="false">E7+E41</f>
        <v>0</v>
      </c>
      <c r="F6" s="11" t="n">
        <f aca="false">F7+F41</f>
        <v>0</v>
      </c>
      <c r="G6" s="11" t="n">
        <f aca="false">G7+G41</f>
        <v>0</v>
      </c>
      <c r="H6" s="11" t="n">
        <f aca="false">H7+H41</f>
        <v>0</v>
      </c>
      <c r="I6" s="11" t="n">
        <f aca="false">I7+I41</f>
        <v>0</v>
      </c>
      <c r="J6" s="11" t="n">
        <f aca="false">J7+J41</f>
        <v>0</v>
      </c>
      <c r="K6" s="11" t="n">
        <f aca="false">K7+K41</f>
        <v>0</v>
      </c>
      <c r="L6" s="11" t="n">
        <f aca="false">L7+L41</f>
        <v>0</v>
      </c>
      <c r="M6" s="11" t="n">
        <f aca="false">M7+M41</f>
        <v>0</v>
      </c>
      <c r="N6" s="11" t="n">
        <f aca="false">N7+N41</f>
        <v>0</v>
      </c>
      <c r="O6" s="11" t="n">
        <f aca="false">O7+O41</f>
        <v>0</v>
      </c>
      <c r="P6" s="11" t="n">
        <f aca="false">P7+P41</f>
        <v>0</v>
      </c>
      <c r="Q6" s="11" t="n">
        <f aca="false">Q7+Q41</f>
        <v>0</v>
      </c>
      <c r="R6" s="11" t="n">
        <f aca="false">R7+R41</f>
        <v>2112532449.85</v>
      </c>
      <c r="S6" s="11" t="n">
        <f aca="false">S7+S41</f>
        <v>1785901916.41</v>
      </c>
      <c r="T6" s="12" t="n">
        <f aca="false">S6/C6*100</f>
        <v>46.0872681508743</v>
      </c>
      <c r="U6" s="13" t="n">
        <f aca="false">S6/R6*100</f>
        <v>84.5384371036198</v>
      </c>
      <c r="V6" s="14"/>
    </row>
    <row r="7" s="17" customFormat="true" ht="36" hidden="false" customHeight="true" outlineLevel="0" collapsed="false">
      <c r="A7" s="9" t="s">
        <v>25</v>
      </c>
      <c r="B7" s="10" t="s">
        <v>26</v>
      </c>
      <c r="C7" s="11" t="n">
        <f aca="false">C8+C9+C10+C15+C19+C22+C27+C28+C31+C35</f>
        <v>690375136.03</v>
      </c>
      <c r="D7" s="11" t="n">
        <f aca="false">D8+D9+D10+D15+D19+D22+D27+D28+D31+D35</f>
        <v>0</v>
      </c>
      <c r="E7" s="11" t="n">
        <f aca="false">E8+E9+E10+E15+E19+E22+E27+E28+E31+E35</f>
        <v>0</v>
      </c>
      <c r="F7" s="11" t="n">
        <f aca="false">F8+F9+F10+F15+F19+F22+F27+F28+F31+F35</f>
        <v>0</v>
      </c>
      <c r="G7" s="11" t="n">
        <f aca="false">G8+G9+G10+G15+G19+G22+G27+G28+G31+G35</f>
        <v>0</v>
      </c>
      <c r="H7" s="11" t="n">
        <f aca="false">H8+H9+H10+H15+H19+H22+H27+H28+H31+H35</f>
        <v>0</v>
      </c>
      <c r="I7" s="11" t="n">
        <f aca="false">I8+I9+I10+I15+I19+I22+I27+I28+I31+I35</f>
        <v>0</v>
      </c>
      <c r="J7" s="11" t="n">
        <f aca="false">J8+J9+J10+J15+J19+J22+J27+J28+J31+J35</f>
        <v>0</v>
      </c>
      <c r="K7" s="11" t="n">
        <f aca="false">K8+K9+K10+K15+K19+K22+K27+K28+K31+K35</f>
        <v>0</v>
      </c>
      <c r="L7" s="11" t="n">
        <f aca="false">L8+L9+L10+L15+L19+L22+L27+L28+L31+L35</f>
        <v>0</v>
      </c>
      <c r="M7" s="11" t="n">
        <f aca="false">M8+M9+M10+M15+M19+M22+M27+M28+M31+M35</f>
        <v>0</v>
      </c>
      <c r="N7" s="11" t="n">
        <f aca="false">N8+N9+N10+N15+N19+N22+N27+N28+N31+N35</f>
        <v>0</v>
      </c>
      <c r="O7" s="11" t="n">
        <f aca="false">O8+O9+O10+O15+O19+O22+O27+O28+O31+O35</f>
        <v>0</v>
      </c>
      <c r="P7" s="11" t="n">
        <f aca="false">P8+P9+P10+P15+P19+P22+P27+P28+P31+P35</f>
        <v>0</v>
      </c>
      <c r="Q7" s="11" t="n">
        <f aca="false">Q8+Q9+Q10+Q15+Q19+Q22+Q27+Q28+Q31+Q35</f>
        <v>0</v>
      </c>
      <c r="R7" s="11" t="n">
        <f aca="false">R8+R9+R10+R15+R19+R22+R27+R28+R31+R35</f>
        <v>374565314.03</v>
      </c>
      <c r="S7" s="11" t="n">
        <f aca="false">S8+S9+S10+S15+S19+S22+S27+S28+S31+S35</f>
        <v>429283747.39</v>
      </c>
      <c r="T7" s="11" t="n">
        <f aca="false">T8+T9+T10+T15+T19+T22+T27+T28+T31+T35</f>
        <v>2883.47372299328</v>
      </c>
      <c r="U7" s="11" t="n">
        <f aca="false">U8+U9+U10+U15+U19+U22+U27+U28+U31+U35</f>
        <v>1453.64231787351</v>
      </c>
      <c r="V7" s="16"/>
    </row>
    <row r="8" customFormat="false" ht="25.5" hidden="false" customHeight="true" outlineLevel="0" collapsed="false">
      <c r="A8" s="18" t="s">
        <v>27</v>
      </c>
      <c r="B8" s="6" t="s">
        <v>28</v>
      </c>
      <c r="C8" s="19" t="n">
        <v>537122300</v>
      </c>
      <c r="D8" s="19"/>
      <c r="E8" s="19"/>
      <c r="F8" s="6"/>
      <c r="G8" s="6"/>
      <c r="H8" s="6"/>
      <c r="I8" s="6"/>
      <c r="J8" s="19"/>
      <c r="K8" s="6"/>
      <c r="L8" s="19"/>
      <c r="M8" s="6"/>
      <c r="N8" s="6"/>
      <c r="O8" s="6"/>
      <c r="P8" s="6"/>
      <c r="Q8" s="6"/>
      <c r="R8" s="19" t="n">
        <v>294559677</v>
      </c>
      <c r="S8" s="19" t="n">
        <v>331990410.35</v>
      </c>
      <c r="T8" s="20" t="n">
        <f aca="false">S8/C8*100</f>
        <v>61.8090908439289</v>
      </c>
      <c r="U8" s="21" t="n">
        <f aca="false">S8/R8*100</f>
        <v>112.707351437651</v>
      </c>
      <c r="V8" s="16"/>
    </row>
    <row r="9" customFormat="false" ht="49.5" hidden="false" customHeight="true" outlineLevel="0" collapsed="false">
      <c r="A9" s="18" t="s">
        <v>29</v>
      </c>
      <c r="B9" s="6" t="s">
        <v>30</v>
      </c>
      <c r="C9" s="19" t="n">
        <v>8367500</v>
      </c>
      <c r="D9" s="19"/>
      <c r="E9" s="19"/>
      <c r="F9" s="6"/>
      <c r="G9" s="6"/>
      <c r="H9" s="6"/>
      <c r="I9" s="6"/>
      <c r="J9" s="19"/>
      <c r="K9" s="6"/>
      <c r="L9" s="19"/>
      <c r="M9" s="6"/>
      <c r="N9" s="6"/>
      <c r="O9" s="6"/>
      <c r="P9" s="6"/>
      <c r="Q9" s="6"/>
      <c r="R9" s="19" t="n">
        <v>4183746</v>
      </c>
      <c r="S9" s="19" t="n">
        <v>3746211.59</v>
      </c>
      <c r="T9" s="20" t="n">
        <f aca="false">S9/C9*100</f>
        <v>44.7709780699134</v>
      </c>
      <c r="U9" s="21" t="n">
        <f aca="false">S9/R9*100</f>
        <v>89.5420417491884</v>
      </c>
      <c r="V9" s="16"/>
    </row>
    <row r="10" customFormat="false" ht="20.25" hidden="false" customHeight="true" outlineLevel="0" collapsed="false">
      <c r="A10" s="18" t="s">
        <v>31</v>
      </c>
      <c r="B10" s="6" t="s">
        <v>32</v>
      </c>
      <c r="C10" s="19" t="n">
        <f aca="false">C11+C12+C13+C14</f>
        <v>68210100</v>
      </c>
      <c r="D10" s="19" t="n">
        <f aca="false">D11+D12+D13+D14</f>
        <v>0</v>
      </c>
      <c r="E10" s="19" t="n">
        <f aca="false">E11+E12+E13+E14</f>
        <v>0</v>
      </c>
      <c r="F10" s="19" t="n">
        <f aca="false">F11+F12+F13+F14</f>
        <v>0</v>
      </c>
      <c r="G10" s="19" t="n">
        <f aca="false">G11+G12+G13+G14</f>
        <v>0</v>
      </c>
      <c r="H10" s="19" t="n">
        <f aca="false">H11+H12+H13+H14</f>
        <v>0</v>
      </c>
      <c r="I10" s="19" t="n">
        <f aca="false">I11+I12+I13+I14</f>
        <v>0</v>
      </c>
      <c r="J10" s="19" t="n">
        <f aca="false">J11+J12+J13+J14</f>
        <v>0</v>
      </c>
      <c r="K10" s="19" t="n">
        <f aca="false">K11+K12+K13+K14</f>
        <v>0</v>
      </c>
      <c r="L10" s="19" t="n">
        <f aca="false">L11+L12+L13+L14</f>
        <v>0</v>
      </c>
      <c r="M10" s="19" t="n">
        <f aca="false">M11+M12+M13+M14</f>
        <v>0</v>
      </c>
      <c r="N10" s="19" t="n">
        <f aca="false">N11+N12+N13+N14</f>
        <v>0</v>
      </c>
      <c r="O10" s="19" t="n">
        <f aca="false">O11+O12+O13+O14</f>
        <v>0</v>
      </c>
      <c r="P10" s="19" t="n">
        <f aca="false">P11+P12+P13+P14</f>
        <v>0</v>
      </c>
      <c r="Q10" s="19" t="n">
        <f aca="false">Q11+Q12+Q13+Q14</f>
        <v>0</v>
      </c>
      <c r="R10" s="19" t="n">
        <f aca="false">R11+R12+R13+R14</f>
        <v>40508115</v>
      </c>
      <c r="S10" s="19" t="n">
        <f aca="false">S11+S12+S13+S14</f>
        <v>37220095.71</v>
      </c>
      <c r="T10" s="20" t="n">
        <f aca="false">S10/C10*100</f>
        <v>54.5668393830239</v>
      </c>
      <c r="U10" s="21" t="n">
        <f aca="false">S10/R10*100</f>
        <v>91.8830602460766</v>
      </c>
      <c r="V10" s="16"/>
    </row>
    <row r="11" customFormat="false" ht="45.75" hidden="false" customHeight="true" outlineLevel="0" collapsed="false">
      <c r="A11" s="22" t="s">
        <v>33</v>
      </c>
      <c r="B11" s="23" t="s">
        <v>34</v>
      </c>
      <c r="C11" s="24" t="n">
        <v>45146300</v>
      </c>
      <c r="D11" s="23"/>
      <c r="E11" s="23"/>
      <c r="F11" s="23"/>
      <c r="G11" s="23"/>
      <c r="H11" s="23"/>
      <c r="I11" s="23"/>
      <c r="J11" s="24"/>
      <c r="K11" s="23"/>
      <c r="L11" s="24"/>
      <c r="M11" s="23"/>
      <c r="N11" s="23"/>
      <c r="O11" s="23"/>
      <c r="P11" s="23"/>
      <c r="Q11" s="23"/>
      <c r="R11" s="24" t="n">
        <v>28371057</v>
      </c>
      <c r="S11" s="24" t="n">
        <v>27873547.92</v>
      </c>
      <c r="T11" s="25" t="n">
        <f aca="false">S11/C11*100</f>
        <v>61.7404923991556</v>
      </c>
      <c r="U11" s="26" t="n">
        <f aca="false">S11/R11*100</f>
        <v>98.2464203571971</v>
      </c>
      <c r="V11" s="16"/>
    </row>
    <row r="12" customFormat="false" ht="29.25" hidden="false" customHeight="true" outlineLevel="0" collapsed="false">
      <c r="A12" s="22" t="s">
        <v>35</v>
      </c>
      <c r="B12" s="23" t="s">
        <v>36</v>
      </c>
      <c r="C12" s="24" t="n">
        <v>19500000</v>
      </c>
      <c r="D12" s="23"/>
      <c r="E12" s="23"/>
      <c r="F12" s="23"/>
      <c r="G12" s="23"/>
      <c r="H12" s="23"/>
      <c r="I12" s="23"/>
      <c r="J12" s="24"/>
      <c r="K12" s="23"/>
      <c r="L12" s="24"/>
      <c r="M12" s="23"/>
      <c r="N12" s="23"/>
      <c r="O12" s="23"/>
      <c r="P12" s="23"/>
      <c r="Q12" s="23"/>
      <c r="R12" s="24" t="n">
        <v>9748514</v>
      </c>
      <c r="S12" s="24" t="n">
        <v>7292674.08</v>
      </c>
      <c r="T12" s="25" t="n">
        <f aca="false">S12/C12*100</f>
        <v>37.3983286153846</v>
      </c>
      <c r="U12" s="26" t="n">
        <f aca="false">S12/R12*100</f>
        <v>74.8080587461843</v>
      </c>
      <c r="V12" s="16"/>
    </row>
    <row r="13" customFormat="false" ht="16.5" hidden="false" customHeight="true" outlineLevel="0" collapsed="false">
      <c r="A13" s="22" t="s">
        <v>37</v>
      </c>
      <c r="B13" s="23" t="s">
        <v>38</v>
      </c>
      <c r="C13" s="24" t="n">
        <v>3500</v>
      </c>
      <c r="D13" s="23"/>
      <c r="E13" s="24"/>
      <c r="F13" s="23"/>
      <c r="G13" s="23"/>
      <c r="H13" s="23"/>
      <c r="I13" s="23"/>
      <c r="J13" s="24"/>
      <c r="K13" s="23"/>
      <c r="L13" s="24"/>
      <c r="M13" s="23"/>
      <c r="N13" s="23"/>
      <c r="O13" s="23"/>
      <c r="P13" s="23"/>
      <c r="Q13" s="23"/>
      <c r="R13" s="24" t="n">
        <v>3500</v>
      </c>
      <c r="S13" s="24" t="n">
        <v>30</v>
      </c>
      <c r="T13" s="25" t="n">
        <f aca="false">S13/C13*100</f>
        <v>0.857142857142857</v>
      </c>
      <c r="U13" s="26" t="n">
        <f aca="false">S13/R13*100</f>
        <v>0.857142857142857</v>
      </c>
      <c r="V13" s="16"/>
    </row>
    <row r="14" customFormat="false" ht="48" hidden="false" customHeight="true" outlineLevel="0" collapsed="false">
      <c r="A14" s="22" t="s">
        <v>39</v>
      </c>
      <c r="B14" s="23" t="s">
        <v>40</v>
      </c>
      <c r="C14" s="24" t="n">
        <v>3560300</v>
      </c>
      <c r="D14" s="23"/>
      <c r="E14" s="23"/>
      <c r="F14" s="23"/>
      <c r="G14" s="23"/>
      <c r="H14" s="23"/>
      <c r="I14" s="23"/>
      <c r="J14" s="24"/>
      <c r="K14" s="23"/>
      <c r="L14" s="24"/>
      <c r="M14" s="23"/>
      <c r="N14" s="23"/>
      <c r="O14" s="23"/>
      <c r="P14" s="23"/>
      <c r="Q14" s="23"/>
      <c r="R14" s="24" t="n">
        <v>2385044</v>
      </c>
      <c r="S14" s="24" t="n">
        <v>2053843.71</v>
      </c>
      <c r="T14" s="25" t="n">
        <f aca="false">S14/C14*100</f>
        <v>57.6873777490661</v>
      </c>
      <c r="U14" s="26" t="n">
        <f aca="false">S14/R14*100</f>
        <v>86.1134515757361</v>
      </c>
      <c r="V14" s="16"/>
    </row>
    <row r="15" customFormat="false" ht="24.75" hidden="false" customHeight="true" outlineLevel="0" collapsed="false">
      <c r="A15" s="18" t="s">
        <v>41</v>
      </c>
      <c r="B15" s="6" t="s">
        <v>42</v>
      </c>
      <c r="C15" s="19" t="n">
        <f aca="false">C16+C18+C17</f>
        <v>5708000</v>
      </c>
      <c r="D15" s="19" t="n">
        <f aca="false">D16+D18+D17</f>
        <v>0</v>
      </c>
      <c r="E15" s="19" t="n">
        <f aca="false">E16+E18+E17</f>
        <v>0</v>
      </c>
      <c r="F15" s="19" t="n">
        <f aca="false">F16+F18+F17</f>
        <v>0</v>
      </c>
      <c r="G15" s="19" t="n">
        <f aca="false">G16+G18+G17</f>
        <v>0</v>
      </c>
      <c r="H15" s="19" t="n">
        <f aca="false">H16+H18+H17</f>
        <v>0</v>
      </c>
      <c r="I15" s="19" t="n">
        <f aca="false">I16+I18+I17</f>
        <v>0</v>
      </c>
      <c r="J15" s="19" t="n">
        <f aca="false">J16+J18+J17</f>
        <v>0</v>
      </c>
      <c r="K15" s="19" t="n">
        <f aca="false">K16+K18+K17</f>
        <v>0</v>
      </c>
      <c r="L15" s="19" t="n">
        <f aca="false">L16+L18+L17</f>
        <v>0</v>
      </c>
      <c r="M15" s="19" t="n">
        <f aca="false">M16+M18+M17</f>
        <v>0</v>
      </c>
      <c r="N15" s="19" t="n">
        <f aca="false">N16+N18+N17</f>
        <v>0</v>
      </c>
      <c r="O15" s="19" t="n">
        <f aca="false">O16+O18+O17</f>
        <v>0</v>
      </c>
      <c r="P15" s="19" t="n">
        <f aca="false">P16+P18+P17</f>
        <v>0</v>
      </c>
      <c r="Q15" s="19" t="n">
        <f aca="false">Q16+Q18+Q17</f>
        <v>0</v>
      </c>
      <c r="R15" s="19" t="n">
        <f aca="false">R16+R18+R17</f>
        <v>1071104</v>
      </c>
      <c r="S15" s="19" t="n">
        <f aca="false">S16+S18+S17</f>
        <v>1633870.33</v>
      </c>
      <c r="T15" s="19" t="n">
        <f aca="false">S15/C15*100</f>
        <v>28.6242174141556</v>
      </c>
      <c r="U15" s="19" t="n">
        <f aca="false">S15/R15*100</f>
        <v>152.540773818415</v>
      </c>
      <c r="V15" s="16"/>
    </row>
    <row r="16" customFormat="false" ht="18.75" hidden="false" customHeight="true" outlineLevel="0" collapsed="false">
      <c r="A16" s="22" t="s">
        <v>43</v>
      </c>
      <c r="B16" s="23" t="s">
        <v>44</v>
      </c>
      <c r="C16" s="24" t="n">
        <v>0</v>
      </c>
      <c r="D16" s="24"/>
      <c r="E16" s="24"/>
      <c r="F16" s="23"/>
      <c r="G16" s="23"/>
      <c r="H16" s="23"/>
      <c r="I16" s="23"/>
      <c r="J16" s="24"/>
      <c r="K16" s="23"/>
      <c r="L16" s="24"/>
      <c r="M16" s="23"/>
      <c r="N16" s="23"/>
      <c r="O16" s="23"/>
      <c r="P16" s="23"/>
      <c r="Q16" s="23"/>
      <c r="R16" s="24" t="n">
        <v>0</v>
      </c>
      <c r="S16" s="24" t="n">
        <v>0</v>
      </c>
      <c r="T16" s="25" t="n">
        <v>0</v>
      </c>
      <c r="U16" s="26" t="n">
        <v>0</v>
      </c>
      <c r="V16" s="16"/>
    </row>
    <row r="17" customFormat="false" ht="18.75" hidden="false" customHeight="true" outlineLevel="0" collapsed="false">
      <c r="A17" s="22" t="s">
        <v>45</v>
      </c>
      <c r="B17" s="23" t="s">
        <v>46</v>
      </c>
      <c r="C17" s="24" t="n">
        <v>5708000</v>
      </c>
      <c r="D17" s="24"/>
      <c r="E17" s="24"/>
      <c r="F17" s="23"/>
      <c r="G17" s="23"/>
      <c r="H17" s="23"/>
      <c r="I17" s="23"/>
      <c r="J17" s="24"/>
      <c r="K17" s="23"/>
      <c r="L17" s="24"/>
      <c r="M17" s="23"/>
      <c r="N17" s="23"/>
      <c r="O17" s="23"/>
      <c r="P17" s="23"/>
      <c r="Q17" s="23"/>
      <c r="R17" s="24" t="n">
        <v>1071104</v>
      </c>
      <c r="S17" s="24" t="n">
        <v>1651695.33</v>
      </c>
      <c r="T17" s="25" t="n">
        <f aca="false">S17/C17*100</f>
        <v>28.9364984232656</v>
      </c>
      <c r="U17" s="26" t="n">
        <f aca="false">S17/R17*100</f>
        <v>154.20494461789</v>
      </c>
      <c r="V17" s="16"/>
    </row>
    <row r="18" customFormat="false" ht="20.25" hidden="false" customHeight="true" outlineLevel="0" collapsed="false">
      <c r="A18" s="22" t="s">
        <v>47</v>
      </c>
      <c r="B18" s="23" t="s">
        <v>48</v>
      </c>
      <c r="C18" s="24" t="n">
        <v>0</v>
      </c>
      <c r="D18" s="24"/>
      <c r="E18" s="24"/>
      <c r="F18" s="23"/>
      <c r="G18" s="23"/>
      <c r="H18" s="23"/>
      <c r="I18" s="23"/>
      <c r="J18" s="24"/>
      <c r="K18" s="23"/>
      <c r="L18" s="24"/>
      <c r="M18" s="23"/>
      <c r="N18" s="23"/>
      <c r="O18" s="23"/>
      <c r="P18" s="23"/>
      <c r="Q18" s="23"/>
      <c r="R18" s="24" t="n">
        <v>0</v>
      </c>
      <c r="S18" s="24" t="n">
        <v>-17825</v>
      </c>
      <c r="T18" s="25" t="n">
        <v>0</v>
      </c>
      <c r="U18" s="26" t="n">
        <v>0</v>
      </c>
      <c r="V18" s="16"/>
    </row>
    <row r="19" customFormat="false" ht="22.5" hidden="false" customHeight="true" outlineLevel="0" collapsed="false">
      <c r="A19" s="18" t="s">
        <v>49</v>
      </c>
      <c r="B19" s="6" t="s">
        <v>50</v>
      </c>
      <c r="C19" s="19" t="n">
        <f aca="false">C20+C21</f>
        <v>3342400</v>
      </c>
      <c r="D19" s="19" t="n">
        <f aca="false">D20+D21</f>
        <v>0</v>
      </c>
      <c r="E19" s="19" t="n">
        <f aca="false">E20+E21</f>
        <v>0</v>
      </c>
      <c r="F19" s="19" t="n">
        <f aca="false">F20+F21</f>
        <v>0</v>
      </c>
      <c r="G19" s="19" t="n">
        <f aca="false">G20+G21</f>
        <v>0</v>
      </c>
      <c r="H19" s="19" t="n">
        <f aca="false">H20+H21</f>
        <v>0</v>
      </c>
      <c r="I19" s="19" t="n">
        <f aca="false">I20+I21</f>
        <v>0</v>
      </c>
      <c r="J19" s="19" t="n">
        <f aca="false">J20+J21</f>
        <v>0</v>
      </c>
      <c r="K19" s="19" t="n">
        <f aca="false">K20+K21</f>
        <v>0</v>
      </c>
      <c r="L19" s="19" t="n">
        <f aca="false">L20+L21</f>
        <v>0</v>
      </c>
      <c r="M19" s="19" t="n">
        <f aca="false">M20+M21</f>
        <v>0</v>
      </c>
      <c r="N19" s="19" t="n">
        <f aca="false">N20+N21</f>
        <v>0</v>
      </c>
      <c r="O19" s="19" t="n">
        <f aca="false">O20+O21</f>
        <v>0</v>
      </c>
      <c r="P19" s="19" t="n">
        <f aca="false">P20+P21</f>
        <v>0</v>
      </c>
      <c r="Q19" s="19" t="n">
        <f aca="false">Q20+Q21</f>
        <v>0</v>
      </c>
      <c r="R19" s="19" t="n">
        <f aca="false">R20+R21</f>
        <v>1474586</v>
      </c>
      <c r="S19" s="19" t="n">
        <f aca="false">S20+S21</f>
        <v>1848446.74</v>
      </c>
      <c r="T19" s="20" t="n">
        <f aca="false">S19/C19*100</f>
        <v>55.3029780995692</v>
      </c>
      <c r="U19" s="21" t="n">
        <f aca="false">S19/R19*100</f>
        <v>125.353607046317</v>
      </c>
      <c r="V19" s="16"/>
    </row>
    <row r="20" customFormat="false" ht="50.25" hidden="false" customHeight="true" outlineLevel="0" collapsed="false">
      <c r="A20" s="22" t="s">
        <v>51</v>
      </c>
      <c r="B20" s="23" t="s">
        <v>52</v>
      </c>
      <c r="C20" s="24" t="n">
        <v>3200000</v>
      </c>
      <c r="D20" s="23"/>
      <c r="E20" s="23"/>
      <c r="F20" s="23"/>
      <c r="G20" s="23"/>
      <c r="H20" s="23"/>
      <c r="I20" s="23"/>
      <c r="J20" s="24"/>
      <c r="K20" s="23"/>
      <c r="L20" s="24"/>
      <c r="M20" s="23"/>
      <c r="N20" s="23"/>
      <c r="O20" s="23"/>
      <c r="P20" s="23"/>
      <c r="Q20" s="23"/>
      <c r="R20" s="24" t="n">
        <v>1399386</v>
      </c>
      <c r="S20" s="24" t="n">
        <v>1771646.74</v>
      </c>
      <c r="T20" s="25" t="n">
        <f aca="false">S20/C20*100</f>
        <v>55.363960625</v>
      </c>
      <c r="U20" s="26" t="n">
        <f aca="false">S20/R20*100</f>
        <v>126.601719611315</v>
      </c>
      <c r="V20" s="16"/>
    </row>
    <row r="21" customFormat="false" ht="63" hidden="false" customHeight="true" outlineLevel="0" collapsed="false">
      <c r="A21" s="22" t="s">
        <v>53</v>
      </c>
      <c r="B21" s="23" t="s">
        <v>54</v>
      </c>
      <c r="C21" s="24" t="n">
        <v>142400</v>
      </c>
      <c r="D21" s="23"/>
      <c r="E21" s="23"/>
      <c r="F21" s="23"/>
      <c r="G21" s="23"/>
      <c r="H21" s="23"/>
      <c r="I21" s="23"/>
      <c r="J21" s="24"/>
      <c r="K21" s="23"/>
      <c r="L21" s="24"/>
      <c r="M21" s="23"/>
      <c r="N21" s="23"/>
      <c r="O21" s="23"/>
      <c r="P21" s="23"/>
      <c r="Q21" s="23"/>
      <c r="R21" s="24" t="n">
        <v>75200</v>
      </c>
      <c r="S21" s="24" t="n">
        <v>76800</v>
      </c>
      <c r="T21" s="25" t="n">
        <f aca="false">S21/C21*100</f>
        <v>53.9325842696629</v>
      </c>
      <c r="U21" s="26" t="n">
        <f aca="false">S21/R21*100</f>
        <v>102.127659574468</v>
      </c>
      <c r="V21" s="16"/>
    </row>
    <row r="22" customFormat="false" ht="46.5" hidden="false" customHeight="true" outlineLevel="0" collapsed="false">
      <c r="A22" s="18" t="s">
        <v>55</v>
      </c>
      <c r="B22" s="6" t="s">
        <v>56</v>
      </c>
      <c r="C22" s="19" t="n">
        <f aca="false">C23+C24+C25+C26</f>
        <v>22912100</v>
      </c>
      <c r="D22" s="19" t="n">
        <f aca="false">D23+D24+D25+D26</f>
        <v>0</v>
      </c>
      <c r="E22" s="19" t="n">
        <f aca="false">E23+E24+E25+E26</f>
        <v>0</v>
      </c>
      <c r="F22" s="19" t="n">
        <f aca="false">F23+F24+F25+F26</f>
        <v>0</v>
      </c>
      <c r="G22" s="19" t="n">
        <f aca="false">G23+G24+G25+G26</f>
        <v>0</v>
      </c>
      <c r="H22" s="19" t="n">
        <f aca="false">H23+H24+H25+H26</f>
        <v>0</v>
      </c>
      <c r="I22" s="19" t="n">
        <f aca="false">I23+I24+I25+I26</f>
        <v>0</v>
      </c>
      <c r="J22" s="19" t="n">
        <f aca="false">J23+J24+J25+J26</f>
        <v>0</v>
      </c>
      <c r="K22" s="19" t="n">
        <f aca="false">K23+K24+K25+K26</f>
        <v>0</v>
      </c>
      <c r="L22" s="19" t="n">
        <f aca="false">L23+L24+L25+L26</f>
        <v>0</v>
      </c>
      <c r="M22" s="19" t="n">
        <f aca="false">M23+M24+M25+M26</f>
        <v>0</v>
      </c>
      <c r="N22" s="19" t="n">
        <f aca="false">N23+N24+N25+N26</f>
        <v>0</v>
      </c>
      <c r="O22" s="19" t="n">
        <f aca="false">O23+O24+O25+O26</f>
        <v>0</v>
      </c>
      <c r="P22" s="19" t="n">
        <f aca="false">P23+P24+P25+P26</f>
        <v>0</v>
      </c>
      <c r="Q22" s="19" t="n">
        <f aca="false">Q23+Q24+Q25+Q26</f>
        <v>0</v>
      </c>
      <c r="R22" s="19" t="n">
        <f aca="false">R23+R24+R25+R26</f>
        <v>11310200</v>
      </c>
      <c r="S22" s="19" t="n">
        <f aca="false">S23+S24+S25+S26</f>
        <v>11846278.67</v>
      </c>
      <c r="T22" s="19" t="n">
        <f aca="false">T23+T24+T25+T26</f>
        <v>2383.24623936038</v>
      </c>
      <c r="U22" s="19" t="n">
        <f aca="false">U23+U24+U25+U26</f>
        <v>356.540966640749</v>
      </c>
      <c r="V22" s="16"/>
    </row>
    <row r="23" customFormat="false" ht="51.75" hidden="false" customHeight="true" outlineLevel="0" collapsed="false">
      <c r="A23" s="22" t="s">
        <v>57</v>
      </c>
      <c r="B23" s="23" t="s">
        <v>58</v>
      </c>
      <c r="C23" s="24" t="n">
        <v>200000</v>
      </c>
      <c r="D23" s="23"/>
      <c r="E23" s="23"/>
      <c r="F23" s="23"/>
      <c r="G23" s="23"/>
      <c r="H23" s="23"/>
      <c r="I23" s="23"/>
      <c r="J23" s="24"/>
      <c r="K23" s="23"/>
      <c r="L23" s="24"/>
      <c r="M23" s="23"/>
      <c r="N23" s="23"/>
      <c r="O23" s="23"/>
      <c r="P23" s="23"/>
      <c r="Q23" s="23"/>
      <c r="R23" s="24" t="n">
        <v>99600</v>
      </c>
      <c r="S23" s="24" t="n">
        <v>142309.44</v>
      </c>
      <c r="T23" s="25" t="n">
        <f aca="false">S23/C23*100</f>
        <v>71.15472</v>
      </c>
      <c r="U23" s="26" t="n">
        <f aca="false">S23/R23*100</f>
        <v>142.880963855422</v>
      </c>
      <c r="V23" s="16"/>
    </row>
    <row r="24" customFormat="false" ht="135.65" hidden="false" customHeight="true" outlineLevel="0" collapsed="false">
      <c r="A24" s="22" t="s">
        <v>59</v>
      </c>
      <c r="B24" s="23" t="s">
        <v>60</v>
      </c>
      <c r="C24" s="24" t="n">
        <v>20517000</v>
      </c>
      <c r="D24" s="24"/>
      <c r="E24" s="24"/>
      <c r="F24" s="23"/>
      <c r="G24" s="23"/>
      <c r="H24" s="23"/>
      <c r="I24" s="23"/>
      <c r="J24" s="24"/>
      <c r="K24" s="23"/>
      <c r="L24" s="24"/>
      <c r="M24" s="23"/>
      <c r="N24" s="23"/>
      <c r="O24" s="23"/>
      <c r="P24" s="23"/>
      <c r="Q24" s="23"/>
      <c r="R24" s="24" t="n">
        <v>10065500</v>
      </c>
      <c r="S24" s="24" t="n">
        <v>8220098.7</v>
      </c>
      <c r="T24" s="25" t="n">
        <f aca="false">S24/C24*100</f>
        <v>40.0648179558415</v>
      </c>
      <c r="U24" s="26" t="n">
        <f aca="false">S24/R24*100</f>
        <v>81.666074213899</v>
      </c>
      <c r="V24" s="16"/>
    </row>
    <row r="25" customFormat="false" ht="51" hidden="false" customHeight="true" outlineLevel="0" collapsed="false">
      <c r="A25" s="22" t="s">
        <v>61</v>
      </c>
      <c r="B25" s="23" t="s">
        <v>62</v>
      </c>
      <c r="C25" s="24" t="n">
        <v>95100</v>
      </c>
      <c r="D25" s="23"/>
      <c r="E25" s="23"/>
      <c r="F25" s="23"/>
      <c r="G25" s="23"/>
      <c r="H25" s="23"/>
      <c r="I25" s="23"/>
      <c r="J25" s="24"/>
      <c r="K25" s="23"/>
      <c r="L25" s="24"/>
      <c r="M25" s="23"/>
      <c r="N25" s="23"/>
      <c r="O25" s="23"/>
      <c r="P25" s="23"/>
      <c r="Q25" s="23"/>
      <c r="R25" s="24" t="n">
        <v>95100</v>
      </c>
      <c r="S25" s="24" t="n">
        <v>2097934.28</v>
      </c>
      <c r="T25" s="25" t="n">
        <f aca="false">S25/C25*100</f>
        <v>2206.02973711882</v>
      </c>
      <c r="U25" s="26" t="n">
        <v>0</v>
      </c>
      <c r="V25" s="16"/>
    </row>
    <row r="26" customFormat="false" ht="123.05" hidden="false" customHeight="true" outlineLevel="0" collapsed="false">
      <c r="A26" s="22" t="s">
        <v>63</v>
      </c>
      <c r="B26" s="23" t="s">
        <v>64</v>
      </c>
      <c r="C26" s="24" t="n">
        <v>2100000</v>
      </c>
      <c r="D26" s="23"/>
      <c r="E26" s="24"/>
      <c r="F26" s="23"/>
      <c r="G26" s="23"/>
      <c r="H26" s="23"/>
      <c r="I26" s="23"/>
      <c r="J26" s="24"/>
      <c r="K26" s="23"/>
      <c r="L26" s="24"/>
      <c r="M26" s="23"/>
      <c r="N26" s="23"/>
      <c r="O26" s="23"/>
      <c r="P26" s="23"/>
      <c r="Q26" s="23"/>
      <c r="R26" s="24" t="n">
        <v>1050000</v>
      </c>
      <c r="S26" s="24" t="n">
        <v>1385936.25</v>
      </c>
      <c r="T26" s="25" t="n">
        <f aca="false">S26/C26*100</f>
        <v>65.9969642857143</v>
      </c>
      <c r="U26" s="26" t="n">
        <f aca="false">S26/R26*100</f>
        <v>131.993928571429</v>
      </c>
      <c r="V26" s="16"/>
    </row>
    <row r="27" customFormat="false" ht="33" hidden="false" customHeight="true" outlineLevel="0" collapsed="false">
      <c r="A27" s="18" t="s">
        <v>65</v>
      </c>
      <c r="B27" s="6" t="s">
        <v>66</v>
      </c>
      <c r="C27" s="19" t="n">
        <v>4822500</v>
      </c>
      <c r="D27" s="6"/>
      <c r="E27" s="6"/>
      <c r="F27" s="6"/>
      <c r="G27" s="6"/>
      <c r="H27" s="6"/>
      <c r="I27" s="6"/>
      <c r="J27" s="19"/>
      <c r="K27" s="6"/>
      <c r="L27" s="19"/>
      <c r="M27" s="6"/>
      <c r="N27" s="6"/>
      <c r="O27" s="6"/>
      <c r="P27" s="6"/>
      <c r="Q27" s="6"/>
      <c r="R27" s="19" t="n">
        <v>2411250</v>
      </c>
      <c r="S27" s="19" t="n">
        <v>5146725.57</v>
      </c>
      <c r="T27" s="20" t="n">
        <f aca="false">S27/C27*100</f>
        <v>106.7231844479</v>
      </c>
      <c r="U27" s="21" t="n">
        <f aca="false">S27/R27*100</f>
        <v>213.446368895801</v>
      </c>
      <c r="V27" s="16"/>
    </row>
    <row r="28" customFormat="false" ht="53.25" hidden="false" customHeight="true" outlineLevel="0" collapsed="false">
      <c r="A28" s="18" t="s">
        <v>67</v>
      </c>
      <c r="B28" s="6" t="s">
        <v>68</v>
      </c>
      <c r="C28" s="19" t="n">
        <f aca="false">C29+C30</f>
        <v>13200236.03</v>
      </c>
      <c r="D28" s="19" t="n">
        <f aca="false">D29+D30</f>
        <v>0</v>
      </c>
      <c r="E28" s="19" t="n">
        <f aca="false">E29+E30</f>
        <v>0</v>
      </c>
      <c r="F28" s="19" t="n">
        <f aca="false">F29+F30</f>
        <v>0</v>
      </c>
      <c r="G28" s="19" t="n">
        <f aca="false">G29+G30</f>
        <v>0</v>
      </c>
      <c r="H28" s="19" t="n">
        <f aca="false">H29+H30</f>
        <v>0</v>
      </c>
      <c r="I28" s="19" t="n">
        <f aca="false">I29+I30</f>
        <v>0</v>
      </c>
      <c r="J28" s="19" t="n">
        <f aca="false">J29+J30</f>
        <v>0</v>
      </c>
      <c r="K28" s="19" t="n">
        <f aca="false">K29+K30</f>
        <v>0</v>
      </c>
      <c r="L28" s="19" t="n">
        <f aca="false">L29+L30</f>
        <v>0</v>
      </c>
      <c r="M28" s="19" t="n">
        <f aca="false">M29+M30</f>
        <v>0</v>
      </c>
      <c r="N28" s="19" t="n">
        <f aca="false">N29+N30</f>
        <v>0</v>
      </c>
      <c r="O28" s="19" t="n">
        <f aca="false">O29+O30</f>
        <v>0</v>
      </c>
      <c r="P28" s="19" t="n">
        <f aca="false">P29+P30</f>
        <v>0</v>
      </c>
      <c r="Q28" s="19" t="n">
        <f aca="false">Q29+Q30</f>
        <v>0</v>
      </c>
      <c r="R28" s="19" t="n">
        <f aca="false">R29+R30</f>
        <v>7439136.03</v>
      </c>
      <c r="S28" s="19" t="n">
        <f aca="false">S29+S30</f>
        <v>7460459.9</v>
      </c>
      <c r="T28" s="20" t="n">
        <f aca="false">S28/C28*100</f>
        <v>56.5176250109825</v>
      </c>
      <c r="U28" s="21" t="n">
        <f aca="false">S28/R28*100</f>
        <v>100.2866444425</v>
      </c>
      <c r="V28" s="16"/>
    </row>
    <row r="29" customFormat="false" ht="34.5" hidden="false" customHeight="true" outlineLevel="0" collapsed="false">
      <c r="A29" s="22" t="s">
        <v>69</v>
      </c>
      <c r="B29" s="23" t="s">
        <v>70</v>
      </c>
      <c r="C29" s="24" t="n">
        <v>8522500</v>
      </c>
      <c r="D29" s="23"/>
      <c r="E29" s="24"/>
      <c r="F29" s="23"/>
      <c r="G29" s="23"/>
      <c r="H29" s="23"/>
      <c r="I29" s="23"/>
      <c r="J29" s="24"/>
      <c r="K29" s="23"/>
      <c r="L29" s="24"/>
      <c r="M29" s="23"/>
      <c r="N29" s="23"/>
      <c r="O29" s="23"/>
      <c r="P29" s="23"/>
      <c r="Q29" s="23"/>
      <c r="R29" s="24" t="n">
        <v>2761400</v>
      </c>
      <c r="S29" s="24" t="n">
        <v>2172251.85</v>
      </c>
      <c r="T29" s="25" t="n">
        <f aca="false">S29/C29*100</f>
        <v>25.4884347315928</v>
      </c>
      <c r="U29" s="26" t="n">
        <f aca="false">S29/R29*100</f>
        <v>78.6648747012385</v>
      </c>
      <c r="V29" s="16"/>
    </row>
    <row r="30" customFormat="false" ht="39" hidden="false" customHeight="true" outlineLevel="0" collapsed="false">
      <c r="A30" s="22" t="s">
        <v>71</v>
      </c>
      <c r="B30" s="23" t="s">
        <v>72</v>
      </c>
      <c r="C30" s="24" t="n">
        <v>4677736.03</v>
      </c>
      <c r="D30" s="23"/>
      <c r="E30" s="23"/>
      <c r="F30" s="23"/>
      <c r="G30" s="23"/>
      <c r="H30" s="23"/>
      <c r="I30" s="23"/>
      <c r="J30" s="24"/>
      <c r="K30" s="23"/>
      <c r="L30" s="24"/>
      <c r="M30" s="23"/>
      <c r="N30" s="23"/>
      <c r="O30" s="23"/>
      <c r="P30" s="23"/>
      <c r="Q30" s="23"/>
      <c r="R30" s="24" t="n">
        <v>4677736.03</v>
      </c>
      <c r="S30" s="24" t="n">
        <v>5288208.05</v>
      </c>
      <c r="T30" s="25" t="n">
        <v>0</v>
      </c>
      <c r="U30" s="26" t="n">
        <v>0</v>
      </c>
      <c r="V30" s="16"/>
    </row>
    <row r="31" customFormat="false" ht="36" hidden="false" customHeight="true" outlineLevel="0" collapsed="false">
      <c r="A31" s="18" t="s">
        <v>73</v>
      </c>
      <c r="B31" s="6" t="s">
        <v>74</v>
      </c>
      <c r="C31" s="19" t="n">
        <f aca="false">SUM(C32:C34)</f>
        <v>26690000</v>
      </c>
      <c r="D31" s="19" t="n">
        <f aca="false">SUM(D32:D34)</f>
        <v>0</v>
      </c>
      <c r="E31" s="19" t="n">
        <f aca="false">SUM(E32:E34)</f>
        <v>0</v>
      </c>
      <c r="F31" s="19" t="n">
        <f aca="false">SUM(F32:F34)</f>
        <v>0</v>
      </c>
      <c r="G31" s="19" t="n">
        <f aca="false">SUM(G32:G34)</f>
        <v>0</v>
      </c>
      <c r="H31" s="19" t="n">
        <f aca="false">SUM(H32:H34)</f>
        <v>0</v>
      </c>
      <c r="I31" s="19" t="n">
        <f aca="false">SUM(I32:I34)</f>
        <v>0</v>
      </c>
      <c r="J31" s="19" t="n">
        <f aca="false">SUM(J32:J34)</f>
        <v>0</v>
      </c>
      <c r="K31" s="19" t="n">
        <f aca="false">SUM(K32:K34)</f>
        <v>0</v>
      </c>
      <c r="L31" s="19" t="n">
        <f aca="false">SUM(L32:L34)</f>
        <v>0</v>
      </c>
      <c r="M31" s="19" t="n">
        <f aca="false">SUM(M32:M34)</f>
        <v>0</v>
      </c>
      <c r="N31" s="19" t="n">
        <f aca="false">SUM(N32:N34)</f>
        <v>0</v>
      </c>
      <c r="O31" s="19" t="n">
        <f aca="false">SUM(O32:O34)</f>
        <v>0</v>
      </c>
      <c r="P31" s="19" t="n">
        <f aca="false">SUM(P32:P34)</f>
        <v>0</v>
      </c>
      <c r="Q31" s="19" t="n">
        <f aca="false">SUM(Q32:Q34)</f>
        <v>0</v>
      </c>
      <c r="R31" s="19" t="n">
        <f aca="false">SUM(R32:R34)</f>
        <v>11607500</v>
      </c>
      <c r="S31" s="19" t="n">
        <f aca="false">SUM(S32:S34)</f>
        <v>24531465.03</v>
      </c>
      <c r="T31" s="20" t="n">
        <f aca="false">S31/C31*100</f>
        <v>91.912570363432</v>
      </c>
      <c r="U31" s="21" t="n">
        <f aca="false">S31/R31*100</f>
        <v>211.341503596812</v>
      </c>
      <c r="V31" s="16"/>
    </row>
    <row r="32" customFormat="false" ht="21.75" hidden="false" customHeight="true" outlineLevel="0" collapsed="false">
      <c r="A32" s="22" t="s">
        <v>75</v>
      </c>
      <c r="B32" s="23" t="s">
        <v>76</v>
      </c>
      <c r="C32" s="24" t="n">
        <v>25725000</v>
      </c>
      <c r="D32" s="23"/>
      <c r="E32" s="23"/>
      <c r="F32" s="23"/>
      <c r="G32" s="23"/>
      <c r="H32" s="23"/>
      <c r="I32" s="23"/>
      <c r="J32" s="24"/>
      <c r="K32" s="23"/>
      <c r="L32" s="24"/>
      <c r="M32" s="23"/>
      <c r="N32" s="23"/>
      <c r="O32" s="23"/>
      <c r="P32" s="23"/>
      <c r="Q32" s="23"/>
      <c r="R32" s="24" t="n">
        <v>11212500</v>
      </c>
      <c r="S32" s="24" t="n">
        <v>18871314.43</v>
      </c>
      <c r="T32" s="25" t="n">
        <f aca="false">S32/C32*100</f>
        <v>73.3578792225462</v>
      </c>
      <c r="U32" s="26" t="n">
        <f aca="false">S32/R32*100</f>
        <v>168.306037279822</v>
      </c>
      <c r="V32" s="16"/>
    </row>
    <row r="33" customFormat="false" ht="125.95" hidden="false" customHeight="true" outlineLevel="0" collapsed="false">
      <c r="A33" s="22" t="s">
        <v>77</v>
      </c>
      <c r="B33" s="23" t="s">
        <v>78</v>
      </c>
      <c r="C33" s="24" t="n">
        <v>500000</v>
      </c>
      <c r="D33" s="23"/>
      <c r="E33" s="23"/>
      <c r="F33" s="23"/>
      <c r="G33" s="23"/>
      <c r="H33" s="23"/>
      <c r="I33" s="23"/>
      <c r="J33" s="24"/>
      <c r="K33" s="23"/>
      <c r="L33" s="24"/>
      <c r="M33" s="23"/>
      <c r="N33" s="23"/>
      <c r="O33" s="23"/>
      <c r="P33" s="23"/>
      <c r="Q33" s="23"/>
      <c r="R33" s="24" t="n">
        <v>200000</v>
      </c>
      <c r="S33" s="24" t="n">
        <v>5117252.6</v>
      </c>
      <c r="T33" s="25" t="n">
        <f aca="false">S33/C33*100</f>
        <v>1023.45052</v>
      </c>
      <c r="U33" s="26" t="n">
        <f aca="false">S33/R33*100</f>
        <v>2558.6263</v>
      </c>
      <c r="V33" s="16"/>
    </row>
    <row r="34" customFormat="false" ht="62.25" hidden="false" customHeight="true" outlineLevel="0" collapsed="false">
      <c r="A34" s="22" t="s">
        <v>79</v>
      </c>
      <c r="B34" s="23" t="s">
        <v>80</v>
      </c>
      <c r="C34" s="24" t="n">
        <v>465000</v>
      </c>
      <c r="D34" s="24"/>
      <c r="E34" s="23"/>
      <c r="F34" s="23"/>
      <c r="G34" s="23"/>
      <c r="H34" s="23"/>
      <c r="I34" s="23"/>
      <c r="J34" s="24"/>
      <c r="K34" s="23"/>
      <c r="L34" s="24"/>
      <c r="M34" s="23"/>
      <c r="N34" s="23"/>
      <c r="O34" s="23"/>
      <c r="P34" s="23"/>
      <c r="Q34" s="23"/>
      <c r="R34" s="24" t="n">
        <v>195000</v>
      </c>
      <c r="S34" s="24" t="n">
        <v>542898</v>
      </c>
      <c r="T34" s="25" t="n">
        <f aca="false">S34/C34*100</f>
        <v>116.752258064516</v>
      </c>
      <c r="U34" s="26" t="n">
        <f aca="false">S34/R34*100</f>
        <v>278.409230769231</v>
      </c>
      <c r="V34" s="16"/>
    </row>
    <row r="35" customFormat="false" ht="30" hidden="false" customHeight="true" outlineLevel="0" collapsed="false">
      <c r="A35" s="18" t="s">
        <v>81</v>
      </c>
      <c r="B35" s="6" t="s">
        <v>82</v>
      </c>
      <c r="C35" s="19" t="n">
        <f aca="false">SUM(C36:C40)</f>
        <v>0</v>
      </c>
      <c r="D35" s="19" t="n">
        <f aca="false">SUM(D36:D40)</f>
        <v>0</v>
      </c>
      <c r="E35" s="19" t="n">
        <f aca="false">SUM(E36:E40)</f>
        <v>0</v>
      </c>
      <c r="F35" s="19" t="n">
        <f aca="false">SUM(F36:F40)</f>
        <v>0</v>
      </c>
      <c r="G35" s="19" t="n">
        <f aca="false">SUM(G36:G40)</f>
        <v>0</v>
      </c>
      <c r="H35" s="19" t="n">
        <f aca="false">SUM(H36:H40)</f>
        <v>0</v>
      </c>
      <c r="I35" s="19" t="n">
        <f aca="false">SUM(I36:I40)</f>
        <v>0</v>
      </c>
      <c r="J35" s="19" t="n">
        <f aca="false">SUM(J36:J40)</f>
        <v>0</v>
      </c>
      <c r="K35" s="19" t="n">
        <f aca="false">SUM(K36:K40)</f>
        <v>0</v>
      </c>
      <c r="L35" s="19" t="n">
        <f aca="false">SUM(L36:L40)</f>
        <v>0</v>
      </c>
      <c r="M35" s="19" t="n">
        <f aca="false">SUM(M36:M40)</f>
        <v>0</v>
      </c>
      <c r="N35" s="19" t="n">
        <f aca="false">SUM(N36:N40)</f>
        <v>0</v>
      </c>
      <c r="O35" s="19" t="n">
        <f aca="false">SUM(O36:O40)</f>
        <v>0</v>
      </c>
      <c r="P35" s="19" t="n">
        <f aca="false">SUM(P36:P40)</f>
        <v>0</v>
      </c>
      <c r="Q35" s="19" t="n">
        <f aca="false">SUM(Q36:Q40)</f>
        <v>0</v>
      </c>
      <c r="R35" s="19" t="n">
        <f aca="false">SUM(R36:R40)</f>
        <v>0</v>
      </c>
      <c r="S35" s="19" t="n">
        <f aca="false">SUM(S36:S40)</f>
        <v>3859783.5</v>
      </c>
      <c r="T35" s="19" t="n">
        <f aca="false">SUM(T36:T40)</f>
        <v>0</v>
      </c>
      <c r="U35" s="19" t="n">
        <f aca="false">SUM(U36:U40)</f>
        <v>0</v>
      </c>
      <c r="V35" s="16"/>
    </row>
    <row r="36" customFormat="false" ht="82.5" hidden="false" customHeight="true" outlineLevel="0" collapsed="false">
      <c r="A36" s="22" t="s">
        <v>83</v>
      </c>
      <c r="B36" s="23" t="s">
        <v>84</v>
      </c>
      <c r="C36" s="24" t="n">
        <v>0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 t="n">
        <v>0</v>
      </c>
      <c r="S36" s="24" t="n">
        <v>1440211.5</v>
      </c>
      <c r="T36" s="24" t="n">
        <v>0</v>
      </c>
      <c r="U36" s="24" t="n">
        <v>0</v>
      </c>
      <c r="V36" s="16"/>
    </row>
    <row r="37" customFormat="false" ht="66.75" hidden="false" customHeight="true" outlineLevel="0" collapsed="false">
      <c r="A37" s="22" t="s">
        <v>85</v>
      </c>
      <c r="B37" s="23" t="s">
        <v>86</v>
      </c>
      <c r="C37" s="24" t="n">
        <v>0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 t="n">
        <v>0</v>
      </c>
      <c r="S37" s="24" t="n">
        <v>42000</v>
      </c>
      <c r="T37" s="24" t="n">
        <v>0</v>
      </c>
      <c r="U37" s="24" t="n">
        <v>0</v>
      </c>
      <c r="V37" s="16"/>
    </row>
    <row r="38" customFormat="false" ht="173.45" hidden="false" customHeight="true" outlineLevel="0" collapsed="false">
      <c r="A38" s="22" t="s">
        <v>87</v>
      </c>
      <c r="B38" s="23" t="s">
        <v>88</v>
      </c>
      <c r="C38" s="24" t="n">
        <v>0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 t="n">
        <v>0</v>
      </c>
      <c r="S38" s="24" t="n">
        <v>64505.97</v>
      </c>
      <c r="T38" s="24" t="n">
        <v>0</v>
      </c>
      <c r="U38" s="24" t="n">
        <v>0</v>
      </c>
      <c r="V38" s="16"/>
    </row>
    <row r="39" customFormat="false" ht="38.25" hidden="false" customHeight="true" outlineLevel="0" collapsed="false">
      <c r="A39" s="22" t="s">
        <v>89</v>
      </c>
      <c r="B39" s="23" t="s">
        <v>90</v>
      </c>
      <c r="C39" s="24" t="n">
        <v>0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 t="n">
        <v>0</v>
      </c>
      <c r="S39" s="24" t="n">
        <v>2297287.03</v>
      </c>
      <c r="T39" s="24" t="n">
        <v>0</v>
      </c>
      <c r="U39" s="24" t="n">
        <v>0</v>
      </c>
      <c r="V39" s="16"/>
    </row>
    <row r="40" customFormat="false" ht="30.75" hidden="false" customHeight="true" outlineLevel="0" collapsed="false">
      <c r="A40" s="22" t="s">
        <v>91</v>
      </c>
      <c r="B40" s="23" t="s">
        <v>92</v>
      </c>
      <c r="C40" s="24" t="n">
        <v>0</v>
      </c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 t="n">
        <v>0</v>
      </c>
      <c r="S40" s="24" t="n">
        <v>15779</v>
      </c>
      <c r="T40" s="24" t="n">
        <v>0</v>
      </c>
      <c r="U40" s="24" t="n">
        <v>0</v>
      </c>
      <c r="V40" s="16"/>
    </row>
    <row r="41" s="17" customFormat="true" ht="31.5" hidden="false" customHeight="true" outlineLevel="0" collapsed="false">
      <c r="A41" s="9" t="s">
        <v>93</v>
      </c>
      <c r="B41" s="10" t="s">
        <v>94</v>
      </c>
      <c r="C41" s="11" t="n">
        <f aca="false">C42+C47+C49</f>
        <v>3184668857.82</v>
      </c>
      <c r="D41" s="11" t="n">
        <f aca="false">D42+D47+D49</f>
        <v>0</v>
      </c>
      <c r="E41" s="11" t="n">
        <f aca="false">E42+E47+E49</f>
        <v>0</v>
      </c>
      <c r="F41" s="11" t="n">
        <f aca="false">F42+F47+F49</f>
        <v>0</v>
      </c>
      <c r="G41" s="11" t="n">
        <f aca="false">G42+G47+G49</f>
        <v>0</v>
      </c>
      <c r="H41" s="11" t="n">
        <f aca="false">H42+H47+H49</f>
        <v>0</v>
      </c>
      <c r="I41" s="11" t="n">
        <f aca="false">I42+I47+I49</f>
        <v>0</v>
      </c>
      <c r="J41" s="11" t="n">
        <f aca="false">J42+J47+J49</f>
        <v>0</v>
      </c>
      <c r="K41" s="11" t="n">
        <f aca="false">K42+K47+K49</f>
        <v>0</v>
      </c>
      <c r="L41" s="11" t="n">
        <f aca="false">L42+L47+L49</f>
        <v>0</v>
      </c>
      <c r="M41" s="11" t="n">
        <f aca="false">M42+M47+M49</f>
        <v>0</v>
      </c>
      <c r="N41" s="11" t="n">
        <f aca="false">N42+N47+N49</f>
        <v>0</v>
      </c>
      <c r="O41" s="11" t="n">
        <f aca="false">O42+O47+O49</f>
        <v>0</v>
      </c>
      <c r="P41" s="11" t="n">
        <f aca="false">P42+P47+P49</f>
        <v>0</v>
      </c>
      <c r="Q41" s="11" t="n">
        <f aca="false">Q42+Q47+Q49</f>
        <v>0</v>
      </c>
      <c r="R41" s="11" t="n">
        <f aca="false">R42+R47+R49</f>
        <v>1737967135.82</v>
      </c>
      <c r="S41" s="11" t="n">
        <f aca="false">S42+S47+S49</f>
        <v>1356618169.02</v>
      </c>
      <c r="T41" s="12" t="n">
        <f aca="false">S41/C41*100</f>
        <v>42.5984059752023</v>
      </c>
      <c r="U41" s="13" t="n">
        <f aca="false">S41/R41*100</f>
        <v>78.0577573108094</v>
      </c>
      <c r="V41" s="16"/>
    </row>
    <row r="42" s="17" customFormat="true" ht="63.75" hidden="false" customHeight="true" outlineLevel="0" collapsed="false">
      <c r="A42" s="9" t="s">
        <v>95</v>
      </c>
      <c r="B42" s="10" t="s">
        <v>96</v>
      </c>
      <c r="C42" s="11" t="n">
        <f aca="false">C43+C44+C45+C46</f>
        <v>3158215724.53</v>
      </c>
      <c r="D42" s="11" t="n">
        <f aca="false">D43+D44+D45+D46</f>
        <v>0</v>
      </c>
      <c r="E42" s="11" t="n">
        <f aca="false">E43+E44+E45+E46</f>
        <v>0</v>
      </c>
      <c r="F42" s="11" t="n">
        <f aca="false">F43+F44+F45+F46</f>
        <v>0</v>
      </c>
      <c r="G42" s="11" t="n">
        <f aca="false">G43+G44+G45+G46</f>
        <v>0</v>
      </c>
      <c r="H42" s="11" t="n">
        <f aca="false">H43+H44+H45+H46</f>
        <v>0</v>
      </c>
      <c r="I42" s="11" t="n">
        <f aca="false">I43+I44+I45+I46</f>
        <v>0</v>
      </c>
      <c r="J42" s="11" t="n">
        <f aca="false">J43+J44+J45+J46</f>
        <v>0</v>
      </c>
      <c r="K42" s="11" t="n">
        <f aca="false">K43+K44+K45+K46</f>
        <v>0</v>
      </c>
      <c r="L42" s="11" t="n">
        <f aca="false">L43+L44+L45+L46</f>
        <v>0</v>
      </c>
      <c r="M42" s="11" t="n">
        <f aca="false">M43+M44+M45+M46</f>
        <v>0</v>
      </c>
      <c r="N42" s="11" t="n">
        <f aca="false">N43+N44+N45+N46</f>
        <v>0</v>
      </c>
      <c r="O42" s="11" t="n">
        <f aca="false">O43+O44+O45+O46</f>
        <v>0</v>
      </c>
      <c r="P42" s="11" t="n">
        <f aca="false">P43+P44+P45+P46</f>
        <v>0</v>
      </c>
      <c r="Q42" s="11" t="n">
        <f aca="false">Q43+Q44+Q45+Q46</f>
        <v>0</v>
      </c>
      <c r="R42" s="11" t="n">
        <f aca="false">R43+R44+R45+R46</f>
        <v>1711514002.53</v>
      </c>
      <c r="S42" s="11" t="n">
        <f aca="false">S43+S44+S45+S46</f>
        <v>1348730897.66</v>
      </c>
      <c r="T42" s="12" t="n">
        <f aca="false">S42/C42*100</f>
        <v>42.7054709146164</v>
      </c>
      <c r="U42" s="13" t="n">
        <f aca="false">S42/R42*100</f>
        <v>78.8033808467985</v>
      </c>
      <c r="V42" s="16"/>
    </row>
    <row r="43" customFormat="false" ht="33.75" hidden="false" customHeight="true" outlineLevel="0" collapsed="false">
      <c r="A43" s="27" t="s">
        <v>97</v>
      </c>
      <c r="B43" s="28" t="s">
        <v>98</v>
      </c>
      <c r="C43" s="29" t="n">
        <v>505406800</v>
      </c>
      <c r="D43" s="29"/>
      <c r="E43" s="29"/>
      <c r="F43" s="28"/>
      <c r="G43" s="28"/>
      <c r="H43" s="28"/>
      <c r="I43" s="28"/>
      <c r="J43" s="29"/>
      <c r="K43" s="28"/>
      <c r="L43" s="29"/>
      <c r="M43" s="29"/>
      <c r="N43" s="28"/>
      <c r="O43" s="28"/>
      <c r="P43" s="28"/>
      <c r="Q43" s="28"/>
      <c r="R43" s="29" t="n">
        <v>261328550</v>
      </c>
      <c r="S43" s="29" t="n">
        <v>261328700</v>
      </c>
      <c r="T43" s="30" t="n">
        <f aca="false">S43/C43*100</f>
        <v>51.7066054512919</v>
      </c>
      <c r="U43" s="31" t="n">
        <f aca="false">S43/R43*100</f>
        <v>100.00005739901</v>
      </c>
      <c r="V43" s="16"/>
    </row>
    <row r="44" customFormat="false" ht="48" hidden="false" customHeight="true" outlineLevel="0" collapsed="false">
      <c r="A44" s="27" t="s">
        <v>99</v>
      </c>
      <c r="B44" s="28" t="s">
        <v>100</v>
      </c>
      <c r="C44" s="29" t="n">
        <v>958181860.1</v>
      </c>
      <c r="D44" s="28"/>
      <c r="E44" s="28"/>
      <c r="F44" s="28"/>
      <c r="G44" s="28"/>
      <c r="H44" s="28"/>
      <c r="I44" s="28"/>
      <c r="J44" s="29"/>
      <c r="K44" s="28"/>
      <c r="L44" s="29"/>
      <c r="M44" s="28"/>
      <c r="N44" s="28"/>
      <c r="O44" s="28"/>
      <c r="P44" s="28"/>
      <c r="Q44" s="28"/>
      <c r="R44" s="29" t="n">
        <v>559104096.1</v>
      </c>
      <c r="S44" s="29" t="n">
        <v>109438398.6</v>
      </c>
      <c r="T44" s="30" t="n">
        <f aca="false">S44/C44*100</f>
        <v>11.4214642498636</v>
      </c>
      <c r="U44" s="31" t="n">
        <f aca="false">S44/R44*100</f>
        <v>19.5738860372123</v>
      </c>
      <c r="V44" s="16"/>
    </row>
    <row r="45" customFormat="false" ht="36.75" hidden="false" customHeight="true" outlineLevel="0" collapsed="false">
      <c r="A45" s="27" t="s">
        <v>101</v>
      </c>
      <c r="B45" s="28" t="s">
        <v>102</v>
      </c>
      <c r="C45" s="29" t="n">
        <v>1466897320</v>
      </c>
      <c r="D45" s="28"/>
      <c r="E45" s="29"/>
      <c r="F45" s="28"/>
      <c r="G45" s="28"/>
      <c r="H45" s="28"/>
      <c r="I45" s="28"/>
      <c r="J45" s="29"/>
      <c r="K45" s="28"/>
      <c r="L45" s="29"/>
      <c r="M45" s="29"/>
      <c r="N45" s="28"/>
      <c r="O45" s="28"/>
      <c r="P45" s="28"/>
      <c r="Q45" s="28"/>
      <c r="R45" s="29" t="n">
        <v>749581624</v>
      </c>
      <c r="S45" s="29" t="n">
        <v>906039184.36</v>
      </c>
      <c r="T45" s="30" t="n">
        <f aca="false">S45/C45*100</f>
        <v>61.765685437342</v>
      </c>
      <c r="U45" s="31" t="n">
        <f aca="false">S45/R45*100</f>
        <v>120.872651536612</v>
      </c>
      <c r="V45" s="16"/>
    </row>
    <row r="46" customFormat="false" ht="21" hidden="false" customHeight="true" outlineLevel="0" collapsed="false">
      <c r="A46" s="27" t="s">
        <v>103</v>
      </c>
      <c r="B46" s="28" t="s">
        <v>104</v>
      </c>
      <c r="C46" s="29" t="n">
        <v>227729744.43</v>
      </c>
      <c r="D46" s="29"/>
      <c r="E46" s="29"/>
      <c r="F46" s="28"/>
      <c r="G46" s="28"/>
      <c r="H46" s="28"/>
      <c r="I46" s="28"/>
      <c r="J46" s="29"/>
      <c r="K46" s="28"/>
      <c r="L46" s="29"/>
      <c r="M46" s="29"/>
      <c r="N46" s="28"/>
      <c r="O46" s="28"/>
      <c r="P46" s="28"/>
      <c r="Q46" s="28"/>
      <c r="R46" s="29" t="n">
        <v>141499732.43</v>
      </c>
      <c r="S46" s="29" t="n">
        <v>71924614.7</v>
      </c>
      <c r="T46" s="30" t="n">
        <f aca="false">S46/C46*100</f>
        <v>31.5833203431659</v>
      </c>
      <c r="U46" s="31" t="n">
        <f aca="false">S46/R46*100</f>
        <v>50.8302125133566</v>
      </c>
      <c r="V46" s="16"/>
    </row>
    <row r="47" s="17" customFormat="true" ht="36" hidden="false" customHeight="true" outlineLevel="0" collapsed="false">
      <c r="A47" s="9" t="s">
        <v>105</v>
      </c>
      <c r="B47" s="10" t="s">
        <v>106</v>
      </c>
      <c r="C47" s="11" t="n">
        <f aca="false">C48</f>
        <v>33550000</v>
      </c>
      <c r="D47" s="11" t="n">
        <f aca="false">D48</f>
        <v>0</v>
      </c>
      <c r="E47" s="11" t="n">
        <f aca="false">E48</f>
        <v>0</v>
      </c>
      <c r="F47" s="11" t="n">
        <f aca="false">F48</f>
        <v>0</v>
      </c>
      <c r="G47" s="11" t="n">
        <f aca="false">G48</f>
        <v>0</v>
      </c>
      <c r="H47" s="11" t="n">
        <f aca="false">H48</f>
        <v>0</v>
      </c>
      <c r="I47" s="11" t="n">
        <f aca="false">I48</f>
        <v>0</v>
      </c>
      <c r="J47" s="11" t="n">
        <f aca="false">J48</f>
        <v>0</v>
      </c>
      <c r="K47" s="11" t="n">
        <f aca="false">K48</f>
        <v>0</v>
      </c>
      <c r="L47" s="11" t="n">
        <f aca="false">L48</f>
        <v>0</v>
      </c>
      <c r="M47" s="11" t="n">
        <f aca="false">M48</f>
        <v>0</v>
      </c>
      <c r="N47" s="11" t="n">
        <f aca="false">N48</f>
        <v>0</v>
      </c>
      <c r="O47" s="11" t="n">
        <f aca="false">O48</f>
        <v>0</v>
      </c>
      <c r="P47" s="11" t="n">
        <f aca="false">P48</f>
        <v>0</v>
      </c>
      <c r="Q47" s="11" t="n">
        <f aca="false">Q48</f>
        <v>0</v>
      </c>
      <c r="R47" s="11" t="n">
        <f aca="false">R48</f>
        <v>33550000</v>
      </c>
      <c r="S47" s="11" t="n">
        <f aca="false">S48</f>
        <v>15050000</v>
      </c>
      <c r="T47" s="12" t="n">
        <f aca="false">S47/C47*100</f>
        <v>44.8584202682563</v>
      </c>
      <c r="U47" s="13" t="n">
        <f aca="false">S47/R47*100</f>
        <v>44.8584202682563</v>
      </c>
      <c r="V47" s="16"/>
    </row>
    <row r="48" customFormat="false" ht="33" hidden="false" customHeight="true" outlineLevel="0" collapsed="false">
      <c r="A48" s="27" t="s">
        <v>107</v>
      </c>
      <c r="B48" s="28" t="s">
        <v>108</v>
      </c>
      <c r="C48" s="29" t="n">
        <v>33550000</v>
      </c>
      <c r="D48" s="28"/>
      <c r="E48" s="28"/>
      <c r="F48" s="28"/>
      <c r="G48" s="28"/>
      <c r="H48" s="28"/>
      <c r="I48" s="28"/>
      <c r="J48" s="29"/>
      <c r="K48" s="28"/>
      <c r="L48" s="29"/>
      <c r="M48" s="28"/>
      <c r="N48" s="28"/>
      <c r="O48" s="28"/>
      <c r="P48" s="28"/>
      <c r="Q48" s="28"/>
      <c r="R48" s="29" t="n">
        <v>33550000</v>
      </c>
      <c r="S48" s="29" t="n">
        <v>15050000</v>
      </c>
      <c r="T48" s="30" t="n">
        <f aca="false">S48/C48*100</f>
        <v>44.8584202682563</v>
      </c>
      <c r="U48" s="31" t="n">
        <f aca="false">S48/R48*100</f>
        <v>44.8584202682563</v>
      </c>
      <c r="V48" s="16"/>
    </row>
    <row r="49" s="17" customFormat="true" ht="92.25" hidden="false" customHeight="true" outlineLevel="0" collapsed="false">
      <c r="A49" s="9" t="s">
        <v>109</v>
      </c>
      <c r="B49" s="10" t="s">
        <v>110</v>
      </c>
      <c r="C49" s="11" t="n">
        <f aca="false">C50</f>
        <v>-7096866.71</v>
      </c>
      <c r="D49" s="11" t="n">
        <f aca="false">D50</f>
        <v>0</v>
      </c>
      <c r="E49" s="11" t="n">
        <f aca="false">E50</f>
        <v>0</v>
      </c>
      <c r="F49" s="11" t="n">
        <f aca="false">F50</f>
        <v>0</v>
      </c>
      <c r="G49" s="11" t="n">
        <f aca="false">G50</f>
        <v>0</v>
      </c>
      <c r="H49" s="11" t="n">
        <f aca="false">H50</f>
        <v>0</v>
      </c>
      <c r="I49" s="11" t="n">
        <f aca="false">I50</f>
        <v>0</v>
      </c>
      <c r="J49" s="11" t="n">
        <f aca="false">J50</f>
        <v>0</v>
      </c>
      <c r="K49" s="11" t="n">
        <f aca="false">K50</f>
        <v>0</v>
      </c>
      <c r="L49" s="11" t="n">
        <f aca="false">L50</f>
        <v>0</v>
      </c>
      <c r="M49" s="11" t="n">
        <f aca="false">M50</f>
        <v>0</v>
      </c>
      <c r="N49" s="11" t="n">
        <f aca="false">N50</f>
        <v>0</v>
      </c>
      <c r="O49" s="11" t="n">
        <f aca="false">O50</f>
        <v>0</v>
      </c>
      <c r="P49" s="11" t="n">
        <f aca="false">P50</f>
        <v>0</v>
      </c>
      <c r="Q49" s="11" t="n">
        <f aca="false">Q50</f>
        <v>0</v>
      </c>
      <c r="R49" s="11" t="n">
        <f aca="false">R50</f>
        <v>-7096866.71</v>
      </c>
      <c r="S49" s="11" t="n">
        <f aca="false">S50</f>
        <v>-7162728.64</v>
      </c>
      <c r="T49" s="12" t="n">
        <f aca="false">S49/C49*100</f>
        <v>100.928042369842</v>
      </c>
      <c r="U49" s="13" t="n">
        <f aca="false">S49/R49*100</f>
        <v>100.928042369842</v>
      </c>
      <c r="V49" s="16"/>
    </row>
    <row r="50" customFormat="false" ht="81" hidden="false" customHeight="true" outlineLevel="0" collapsed="false">
      <c r="A50" s="27" t="s">
        <v>111</v>
      </c>
      <c r="B50" s="28" t="s">
        <v>112</v>
      </c>
      <c r="C50" s="29" t="n">
        <v>-7096866.71</v>
      </c>
      <c r="D50" s="28"/>
      <c r="E50" s="28"/>
      <c r="F50" s="28"/>
      <c r="G50" s="28"/>
      <c r="H50" s="28"/>
      <c r="I50" s="28"/>
      <c r="J50" s="29"/>
      <c r="K50" s="28"/>
      <c r="L50" s="29"/>
      <c r="M50" s="28"/>
      <c r="N50" s="28"/>
      <c r="O50" s="28"/>
      <c r="P50" s="28"/>
      <c r="Q50" s="28"/>
      <c r="R50" s="29" t="n">
        <v>-7096866.71</v>
      </c>
      <c r="S50" s="29" t="n">
        <v>-7162728.64</v>
      </c>
      <c r="T50" s="30" t="n">
        <f aca="false">S50/C50*100</f>
        <v>100.928042369842</v>
      </c>
      <c r="U50" s="31" t="n">
        <f aca="false">S50/R50*100</f>
        <v>100.928042369842</v>
      </c>
      <c r="V50" s="16"/>
    </row>
  </sheetData>
  <mergeCells count="3">
    <mergeCell ref="A1:U1"/>
    <mergeCell ref="A2:U2"/>
    <mergeCell ref="T4:U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LibreOffice/7.0.0.3$Windows_x86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2017-04-12T08:49:14Z</dcterms:created>
  <dc:creator>Смащенко Анна Владимировна</dc:creator>
  <dc:description/>
  <dc:language>ru-RU</dc:language>
  <cp:lastModifiedBy/>
  <dcterms:modified xsi:type="dcterms:W3CDTF">2020-09-15T11:46:27Z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0</vt:bool>
  </property>
  <property fmtid="{D5CDD505-2E9C-101B-9397-08002B2CF9AE}" pid="10" name="ShareDoc">
    <vt:bool>0</vt:bool>
  </property>
  <property fmtid="{D5CDD505-2E9C-101B-9397-08002B2CF9AE}" pid="11" name="Slides">
    <vt:i4>0</vt:i4>
  </property>
</Properties>
</file>